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1790DAC-61AD-4A9B-ADF8-E82460079ABB}" xr6:coauthVersionLast="47" xr6:coauthVersionMax="47" xr10:uidLastSave="{00000000-0000-0000-0000-000000000000}"/>
  <bookViews>
    <workbookView xWindow="-120" yWindow="-120" windowWidth="20730" windowHeight="11160" tabRatio="848" firstSheet="3" activeTab="12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Неделя 1 День 1" sheetId="9" r:id="rId4"/>
    <sheet name="Неделя 1 День 2" sheetId="15" r:id="rId5"/>
    <sheet name="Неделя 1 День 3" sheetId="17" r:id="rId6"/>
    <sheet name="Неделя 1 День 4" sheetId="18" r:id="rId7"/>
    <sheet name="Неделя 1 День 5" sheetId="19" r:id="rId8"/>
    <sheet name="Неделя 2 День 1" sheetId="20" r:id="rId9"/>
    <sheet name="Неделя 2 День 2" sheetId="21" r:id="rId10"/>
    <sheet name="Неделя 2 День 3" sheetId="22" r:id="rId11"/>
    <sheet name="Неделя 2 День 4" sheetId="23" r:id="rId12"/>
    <sheet name="Неделя 2 День 5" sheetId="24" r:id="rId13"/>
    <sheet name="осень зима титульный" sheetId="25" r:id="rId14"/>
  </sheets>
  <definedNames>
    <definedName name="_xlnm.Print_Area" localSheetId="0">'1-11 завтраки'!$A$1:$N$131</definedName>
    <definedName name="_xlnm.Print_Area" localSheetId="3">'Неделя 1 День 1'!$A$1:$N$131</definedName>
    <definedName name="_xlnm.Print_Area" localSheetId="4">'Неделя 1 День 2'!$A$1:$N$126</definedName>
    <definedName name="_xlnm.Print_Area" localSheetId="5">'Неделя 1 День 3'!$A$1:$N$126</definedName>
    <definedName name="_xlnm.Print_Area" localSheetId="6">'Неделя 1 День 4'!$A$1:$N$126</definedName>
    <definedName name="_xlnm.Print_Area" localSheetId="7">'Неделя 1 День 5'!$A$1:$N$126</definedName>
    <definedName name="_xlnm.Print_Area" localSheetId="8">'Неделя 2 День 1'!$A$1:$N$126</definedName>
    <definedName name="_xlnm.Print_Area" localSheetId="9">'Неделя 2 День 2'!$A$1:$N$129</definedName>
    <definedName name="_xlnm.Print_Area" localSheetId="10">'Неделя 2 День 3'!$A$1:$N$129</definedName>
    <definedName name="_xlnm.Print_Area" localSheetId="11">'Неделя 2 День 4'!$A$1:$N$126</definedName>
    <definedName name="_xlnm.Print_Area" localSheetId="12">'Неделя 2 День 5'!$A$1:$N$127</definedName>
  </definedNames>
  <calcPr calcId="181029"/>
</workbook>
</file>

<file path=xl/calcChain.xml><?xml version="1.0" encoding="utf-8"?>
<calcChain xmlns="http://schemas.openxmlformats.org/spreadsheetml/2006/main">
  <c r="D34" i="23" l="1"/>
  <c r="E34" i="23"/>
  <c r="F34" i="23"/>
  <c r="G34" i="23"/>
  <c r="C34" i="23"/>
  <c r="D35" i="22"/>
  <c r="E35" i="22"/>
  <c r="F35" i="22"/>
  <c r="G35" i="22"/>
  <c r="C35" i="22"/>
  <c r="D35" i="17"/>
  <c r="E35" i="17"/>
  <c r="F35" i="17"/>
  <c r="G35" i="17"/>
  <c r="C35" i="17"/>
  <c r="E28" i="21" l="1"/>
  <c r="F28" i="21"/>
  <c r="G28" i="21"/>
  <c r="D34" i="24"/>
  <c r="E34" i="24"/>
  <c r="F34" i="24"/>
  <c r="G34" i="24"/>
  <c r="C34" i="24"/>
  <c r="D15" i="24"/>
  <c r="D19" i="24" s="1"/>
  <c r="E15" i="24"/>
  <c r="E19" i="24" s="1"/>
  <c r="F15" i="24"/>
  <c r="F19" i="24" s="1"/>
  <c r="G15" i="24"/>
  <c r="G19" i="24" s="1"/>
  <c r="C15" i="24"/>
  <c r="C19" i="24" s="1"/>
  <c r="G19" i="23"/>
  <c r="D15" i="23"/>
  <c r="E15" i="23"/>
  <c r="E19" i="23" s="1"/>
  <c r="F15" i="23"/>
  <c r="G15" i="23"/>
  <c r="C15" i="23"/>
  <c r="C19" i="23" s="1"/>
  <c r="D15" i="22"/>
  <c r="E15" i="22"/>
  <c r="F15" i="22"/>
  <c r="G15" i="22"/>
  <c r="D19" i="22"/>
  <c r="E19" i="22"/>
  <c r="F19" i="22"/>
  <c r="G19" i="22"/>
  <c r="C15" i="22"/>
  <c r="C19" i="22" s="1"/>
  <c r="D34" i="21"/>
  <c r="E34" i="21"/>
  <c r="F34" i="21"/>
  <c r="G34" i="21"/>
  <c r="C34" i="21"/>
  <c r="D15" i="21"/>
  <c r="D19" i="21" s="1"/>
  <c r="E15" i="21"/>
  <c r="E19" i="21" s="1"/>
  <c r="F15" i="21"/>
  <c r="F19" i="21" s="1"/>
  <c r="G15" i="21"/>
  <c r="G19" i="21" s="1"/>
  <c r="C15" i="21"/>
  <c r="C19" i="21" s="1"/>
  <c r="D34" i="20"/>
  <c r="E34" i="20"/>
  <c r="F34" i="20"/>
  <c r="G34" i="20"/>
  <c r="C34" i="20"/>
  <c r="D28" i="20"/>
  <c r="E28" i="20"/>
  <c r="F28" i="20"/>
  <c r="G28" i="20"/>
  <c r="C28" i="20"/>
  <c r="C19" i="20"/>
  <c r="C15" i="20"/>
  <c r="D34" i="19"/>
  <c r="E34" i="19"/>
  <c r="F34" i="19"/>
  <c r="G34" i="19"/>
  <c r="C34" i="19"/>
  <c r="D15" i="19"/>
  <c r="D19" i="19" s="1"/>
  <c r="E15" i="19"/>
  <c r="E19" i="19" s="1"/>
  <c r="F15" i="19"/>
  <c r="F19" i="19" s="1"/>
  <c r="G15" i="19"/>
  <c r="G19" i="19" s="1"/>
  <c r="C15" i="19"/>
  <c r="C19" i="19" s="1"/>
  <c r="D34" i="18"/>
  <c r="E34" i="18"/>
  <c r="F34" i="18"/>
  <c r="G34" i="18"/>
  <c r="C34" i="18"/>
  <c r="D15" i="18"/>
  <c r="D19" i="18" s="1"/>
  <c r="E15" i="18"/>
  <c r="E19" i="18" s="1"/>
  <c r="F15" i="18"/>
  <c r="F19" i="18" s="1"/>
  <c r="G15" i="18"/>
  <c r="G19" i="18" s="1"/>
  <c r="C15" i="18"/>
  <c r="C19" i="18" s="1"/>
  <c r="D28" i="17"/>
  <c r="E28" i="17"/>
  <c r="F28" i="17"/>
  <c r="G28" i="17"/>
  <c r="C28" i="17"/>
  <c r="D15" i="17"/>
  <c r="D19" i="17" s="1"/>
  <c r="E15" i="17"/>
  <c r="E19" i="17" s="1"/>
  <c r="F15" i="17"/>
  <c r="F19" i="17" s="1"/>
  <c r="G15" i="17"/>
  <c r="G19" i="17" s="1"/>
  <c r="C15" i="17"/>
  <c r="C19" i="17" s="1"/>
  <c r="D34" i="15"/>
  <c r="E34" i="15"/>
  <c r="F34" i="15"/>
  <c r="G34" i="15"/>
  <c r="C34" i="15"/>
  <c r="D28" i="15"/>
  <c r="E28" i="15"/>
  <c r="F28" i="15"/>
  <c r="G28" i="15"/>
  <c r="C28" i="15"/>
  <c r="E19" i="15"/>
  <c r="G19" i="15"/>
  <c r="C15" i="15"/>
  <c r="C19" i="15" s="1"/>
  <c r="D34" i="9"/>
  <c r="E34" i="9"/>
  <c r="F34" i="9"/>
  <c r="G34" i="9"/>
  <c r="C34" i="9"/>
  <c r="D28" i="9"/>
  <c r="E28" i="9"/>
  <c r="F28" i="9"/>
  <c r="G28" i="9"/>
  <c r="C28" i="9"/>
  <c r="D15" i="9"/>
  <c r="E15" i="9"/>
  <c r="F15" i="9"/>
  <c r="G15" i="9"/>
  <c r="C15" i="9"/>
  <c r="D28" i="23"/>
  <c r="E28" i="23"/>
  <c r="F28" i="23"/>
  <c r="G28" i="23"/>
  <c r="C28" i="23"/>
  <c r="G28" i="24"/>
  <c r="F28" i="24"/>
  <c r="D28" i="24"/>
  <c r="C28" i="24"/>
  <c r="G28" i="22"/>
  <c r="F28" i="22"/>
  <c r="E28" i="22"/>
  <c r="D28" i="22"/>
  <c r="C28" i="22"/>
  <c r="D28" i="21"/>
  <c r="C28" i="21"/>
  <c r="G15" i="20"/>
  <c r="G19" i="20" s="1"/>
  <c r="F15" i="20"/>
  <c r="F19" i="20" s="1"/>
  <c r="E15" i="20"/>
  <c r="E19" i="20" s="1"/>
  <c r="D15" i="20"/>
  <c r="D19" i="20" s="1"/>
  <c r="G28" i="19"/>
  <c r="F28" i="19"/>
  <c r="E28" i="19"/>
  <c r="D28" i="19"/>
  <c r="C28" i="19"/>
  <c r="G28" i="18"/>
  <c r="F28" i="18"/>
  <c r="E28" i="18"/>
  <c r="D28" i="18"/>
  <c r="C28" i="18"/>
  <c r="G15" i="15"/>
  <c r="F15" i="15"/>
  <c r="F19" i="15" s="1"/>
  <c r="E15" i="15"/>
  <c r="D15" i="15"/>
  <c r="D19" i="15" s="1"/>
  <c r="F35" i="23" l="1"/>
  <c r="F19" i="23"/>
  <c r="D19" i="23"/>
  <c r="D35" i="23" s="1"/>
  <c r="C35" i="20"/>
  <c r="E35" i="19"/>
  <c r="D35" i="24"/>
  <c r="F35" i="21"/>
  <c r="D35" i="21"/>
  <c r="G35" i="24"/>
  <c r="G35" i="19"/>
  <c r="D35" i="19"/>
  <c r="F35" i="19"/>
  <c r="D36" i="22"/>
  <c r="F36" i="22"/>
  <c r="E36" i="22"/>
  <c r="G36" i="22"/>
  <c r="E35" i="21"/>
  <c r="G35" i="21"/>
  <c r="E35" i="18"/>
  <c r="G35" i="18"/>
  <c r="D35" i="18"/>
  <c r="F35" i="18"/>
  <c r="G35" i="20"/>
  <c r="F35" i="20"/>
  <c r="E35" i="20"/>
  <c r="D35" i="20"/>
  <c r="F35" i="24"/>
  <c r="G35" i="15"/>
  <c r="F35" i="15"/>
  <c r="E35" i="15"/>
  <c r="D35" i="15"/>
  <c r="G36" i="17"/>
  <c r="F36" i="17"/>
  <c r="E36" i="17"/>
  <c r="D36" i="17"/>
  <c r="G35" i="23"/>
  <c r="E35" i="23"/>
  <c r="C35" i="24"/>
  <c r="C35" i="23"/>
  <c r="C36" i="22"/>
  <c r="C35" i="21"/>
  <c r="C35" i="19"/>
  <c r="C35" i="18"/>
  <c r="C36" i="17"/>
  <c r="C35" i="15"/>
  <c r="D19" i="9"/>
  <c r="D35" i="9" s="1"/>
  <c r="E19" i="9"/>
  <c r="E35" i="9" s="1"/>
  <c r="F19" i="9"/>
  <c r="F35" i="9" s="1"/>
  <c r="G19" i="9"/>
  <c r="G35" i="9" s="1"/>
  <c r="C19" i="9"/>
  <c r="C35" i="9" s="1"/>
  <c r="G114" i="8" l="1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  <c r="E28" i="24"/>
  <c r="E35" i="24" s="1"/>
</calcChain>
</file>

<file path=xl/sharedStrings.xml><?xml version="1.0" encoding="utf-8"?>
<sst xmlns="http://schemas.openxmlformats.org/spreadsheetml/2006/main" count="955" uniqueCount="214">
  <si>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</si>
  <si>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</si>
  <si>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</si>
  <si>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</si>
  <si>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</si>
  <si>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</si>
  <si>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</si>
  <si>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</si>
  <si>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</si>
  <si>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</si>
  <si>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</si>
  <si>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</si>
  <si>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</si>
  <si>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</si>
  <si>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</si>
  <si>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</si>
  <si>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</si>
  <si>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</si>
  <si>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</si>
  <si>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</si>
  <si>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</si>
  <si>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</si>
  <si>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</si>
  <si>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</si>
  <si>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</si>
  <si>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</si>
  <si>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</si>
  <si>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</si>
  <si>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</si>
  <si>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</si>
  <si>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</si>
  <si>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</si>
  <si>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</si>
  <si>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</si>
  <si>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</si>
  <si>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</si>
  <si>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</si>
  <si>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</si>
  <si>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</si>
  <si>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</si>
  <si>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</si>
  <si>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</si>
  <si>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</si>
  <si>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</si>
  <si>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</si>
  <si>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</si>
  <si>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</si>
  <si>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</si>
  <si>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</si>
  <si>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</si>
  <si>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</si>
  <si>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</si>
  <si>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</si>
  <si>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</si>
  <si>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</si>
  <si>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</si>
  <si>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</si>
  <si>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</si>
  <si>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</si>
  <si>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</si>
  <si>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</si>
  <si>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</si>
  <si>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</si>
  <si>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</si>
  <si>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</si>
  <si>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</si>
  <si>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</si>
  <si>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</si>
  <si>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</si>
  <si>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</si>
  <si>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</si>
  <si>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</si>
  <si>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</si>
  <si>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</si>
  <si>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</si>
  <si>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</si>
  <si>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</si>
  <si>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</si>
  <si>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</si>
  <si>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</si>
  <si>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</si>
  <si>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</si>
  <si>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</si>
  <si>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</si>
  <si>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</si>
  <si>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</si>
  <si>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</si>
  <si>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</si>
  <si>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</si>
  <si>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</si>
  <si>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</si>
  <si>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</si>
  <si>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</si>
  <si>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</si>
  <si>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</si>
  <si>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</si>
  <si>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</si>
  <si>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</si>
  <si>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</si>
  <si>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</si>
  <si>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</si>
  <si>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</si>
  <si>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</si>
  <si>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</si>
  <si>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</si>
  <si>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</si>
  <si>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</si>
  <si>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</si>
  <si>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</si>
  <si>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</si>
  <si>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</si>
  <si>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</si>
  <si>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</si>
  <si>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</si>
  <si>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</si>
  <si>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</si>
  <si>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</si>
  <si>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</si>
  <si>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</si>
  <si>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</si>
  <si>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</si>
  <si>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</si>
  <si>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</si>
  <si>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</si>
  <si>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</si>
  <si>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</si>
  <si>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</si>
  <si>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</si>
  <si>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</si>
  <si>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</si>
  <si>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</si>
  <si>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</si>
  <si>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</si>
  <si>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</si>
  <si>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</si>
  <si>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</si>
  <si>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Полдник</t>
  </si>
  <si>
    <t>Итого за обед</t>
  </si>
  <si>
    <t>Итого за полдник</t>
  </si>
  <si>
    <t>ИТОГО за день</t>
  </si>
  <si>
    <t>Каша гречневая рассыпчатая</t>
  </si>
  <si>
    <t xml:space="preserve">Печенье </t>
  </si>
  <si>
    <t>Суп полевой</t>
  </si>
  <si>
    <t>Масло сливочное</t>
  </si>
  <si>
    <t>Директор МБОУ</t>
  </si>
  <si>
    <t>п/п</t>
  </si>
  <si>
    <t>Пюре картофельное</t>
  </si>
  <si>
    <t xml:space="preserve"> МБОУ Октябрьскоготнянская СОШ "Дошкольная подгруппа"</t>
  </si>
  <si>
    <t>2 завтрак</t>
  </si>
  <si>
    <t>ИТОГО завтрак+ 2 завтрак</t>
  </si>
  <si>
    <t>Кофейный напиток</t>
  </si>
  <si>
    <t>Печенье</t>
  </si>
  <si>
    <t>Биточек рыбный</t>
  </si>
  <si>
    <t>Кисель</t>
  </si>
  <si>
    <t>Чай с молоком</t>
  </si>
  <si>
    <t>Батон</t>
  </si>
  <si>
    <t>Котлета мясная</t>
  </si>
  <si>
    <t>Компот из сухофруктов</t>
  </si>
  <si>
    <t>Оладьи</t>
  </si>
  <si>
    <t>Свекольник со сметаной</t>
  </si>
  <si>
    <t>Каша перловая рассыпчатая</t>
  </si>
  <si>
    <t>р/п</t>
  </si>
  <si>
    <t>Оладьи из печени</t>
  </si>
  <si>
    <t>масло сливочное</t>
  </si>
  <si>
    <t>Соус томатный</t>
  </si>
  <si>
    <t>Булочка домашняя</t>
  </si>
  <si>
    <t>Каша ячневая рассыпчатая с маслом сливочным</t>
  </si>
  <si>
    <t xml:space="preserve">Оладьи </t>
  </si>
  <si>
    <t>Суп картофельный с рыбой</t>
  </si>
  <si>
    <t>Утверждаю:</t>
  </si>
  <si>
    <t>«Октябрьскоготнянской СОШ»</t>
  </si>
  <si>
    <t>_____ Мирошниченко Т.П</t>
  </si>
  <si>
    <t>«___» _______________ 20___г.</t>
  </si>
  <si>
    <t>ПЕРСПЕКТИВНОЕ ДЕСЯТИДНЕВНОЕ</t>
  </si>
  <si>
    <t>МЕНЮ ДОШКОЛЬНОЙ ГРУППЫ ПРИ МБОУ ОКТЯБРЬСКОГОТНЯНСКАЯ СОШ</t>
  </si>
  <si>
    <t>(осенне-зимний период)</t>
  </si>
  <si>
    <t>ОТ 3 - 7 лет</t>
  </si>
  <si>
    <t>Каша вязкая пшенная сладкая с маслом</t>
  </si>
  <si>
    <t>Суп картофельный с бобовыми(горох)</t>
  </si>
  <si>
    <t>Рассольник ленинградский со сметаной</t>
  </si>
  <si>
    <t>Компот из свежих плодов</t>
  </si>
  <si>
    <t>Каша вязкая геркулесовая с маслом</t>
  </si>
  <si>
    <t>Суп картофельный с рисом</t>
  </si>
  <si>
    <t>Рагу овощное</t>
  </si>
  <si>
    <t>Каша манная с маслом</t>
  </si>
  <si>
    <t>Каша гречневая вязкая</t>
  </si>
  <si>
    <t>Суп картофельный гречневый</t>
  </si>
  <si>
    <t>Тефтели</t>
  </si>
  <si>
    <t xml:space="preserve">Гуляш </t>
  </si>
  <si>
    <t>каша пшенная вязкая сладкая с маслом</t>
  </si>
  <si>
    <t>Салат из соленого огурца с луком</t>
  </si>
  <si>
    <t>Борщ с капустой и картофелем</t>
  </si>
  <si>
    <t>Плов из птицы</t>
  </si>
  <si>
    <t>Рыба тушеная с овощами в томате</t>
  </si>
  <si>
    <t xml:space="preserve">Булочка </t>
  </si>
  <si>
    <t>Гуляш (сердце)</t>
  </si>
  <si>
    <t>Мармелад</t>
  </si>
  <si>
    <t>Салат из отварной свеклы</t>
  </si>
  <si>
    <t>Пряник</t>
  </si>
  <si>
    <t>Кофейный напиток с молоком</t>
  </si>
  <si>
    <t>Компот</t>
  </si>
  <si>
    <t xml:space="preserve">Компот </t>
  </si>
  <si>
    <t>Компот из с/м ягод</t>
  </si>
  <si>
    <t>Икра морковная</t>
  </si>
  <si>
    <t>Суп картофельный рисовый</t>
  </si>
  <si>
    <t>Макароны отварные с сахаром и сыром</t>
  </si>
  <si>
    <t>Запеканка творожная со сметанным соусом</t>
  </si>
  <si>
    <t>Каша молочная пшенная</t>
  </si>
  <si>
    <t>Запеканка творожная со сгущенным молоком</t>
  </si>
  <si>
    <t>Молоко сгущенное</t>
  </si>
  <si>
    <t>Сгущенное молоко</t>
  </si>
  <si>
    <t>Каша молочная сборная "Дружба"</t>
  </si>
  <si>
    <t>2023 - 2024г.</t>
  </si>
  <si>
    <t>Блинчики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</si>
</sst>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0" fillId="3" borderId="24" xfId="0" applyFill="1" applyBorder="1"/>
    <xf numFmtId="0" fontId="0" fillId="3" borderId="20" xfId="0" applyFill="1" applyBorder="1"/>
    <xf numFmtId="0" fontId="1" fillId="0" borderId="20" xfId="0" applyFont="1" applyBorder="1"/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top"/>
    </xf>
    <xf numFmtId="0" fontId="3" fillId="4" borderId="0" xfId="0" applyFont="1" applyFill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3" fillId="3" borderId="24" xfId="0" applyFont="1" applyFill="1" applyBorder="1"/>
    <xf numFmtId="0" fontId="23" fillId="3" borderId="10" xfId="0" applyFont="1" applyFill="1" applyBorder="1"/>
    <xf numFmtId="0" fontId="23" fillId="3" borderId="20" xfId="0" applyFont="1" applyFill="1" applyBorder="1"/>
    <xf numFmtId="0" fontId="1" fillId="2" borderId="24" xfId="0" applyFont="1" applyFill="1" applyBorder="1" applyAlignment="1">
      <alignment horizontal="left" vertical="center" wrapText="1"/>
    </xf>
    <xf numFmtId="0" fontId="24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0" xfId="0" applyFont="1" applyBorder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125</v>
      </c>
      <c r="B2" s="147"/>
      <c r="C2" s="147"/>
      <c r="D2" s="147"/>
      <c r="E2" s="147"/>
      <c r="F2" s="147"/>
      <c r="G2" s="147"/>
    </row>
    <row r="3" spans="1:14" ht="15.75" thickBot="1" x14ac:dyDescent="0.3">
      <c r="C3" s="38"/>
    </row>
    <row r="4" spans="1:14" ht="26.25" thickBot="1" x14ac:dyDescent="0.3">
      <c r="A4" s="150" t="s">
        <v>48</v>
      </c>
      <c r="B4" s="152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1"/>
      <c r="B5" s="153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48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49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4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55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48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49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36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184</v>
      </c>
      <c r="C8" s="42">
        <v>200</v>
      </c>
      <c r="D8" s="37">
        <v>8.1999999999999993</v>
      </c>
      <c r="E8" s="37">
        <v>9.9</v>
      </c>
      <c r="F8" s="37">
        <v>31.2</v>
      </c>
      <c r="G8" s="89">
        <v>246.8</v>
      </c>
      <c r="H8" s="30">
        <v>284</v>
      </c>
    </row>
    <row r="9" spans="1:14" ht="19.5" customHeight="1" thickBot="1" x14ac:dyDescent="0.3">
      <c r="A9" s="183"/>
      <c r="B9" s="39" t="s">
        <v>21</v>
      </c>
      <c r="C9" s="42">
        <v>200</v>
      </c>
      <c r="D9" s="42">
        <v>4.0999999999999996</v>
      </c>
      <c r="E9" s="42">
        <v>4.7</v>
      </c>
      <c r="F9" s="42">
        <v>17.850000000000001</v>
      </c>
      <c r="G9" s="90">
        <v>127</v>
      </c>
      <c r="H9" s="39">
        <v>717</v>
      </c>
      <c r="I9" s="20"/>
      <c r="J9" s="20"/>
    </row>
    <row r="10" spans="1:14" ht="15.75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/>
      <c r="N10" s="1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C12+C11+C10+C9+C8</f>
        <v>450</v>
      </c>
      <c r="D15" s="33">
        <f t="shared" ref="D15:G15" si="0">D12+D11+D10+D9+D8</f>
        <v>23.9</v>
      </c>
      <c r="E15" s="33">
        <f t="shared" si="0"/>
        <v>24.300000000000004</v>
      </c>
      <c r="F15" s="33">
        <f t="shared" si="0"/>
        <v>120.25000000000001</v>
      </c>
      <c r="G15" s="33">
        <f t="shared" si="0"/>
        <v>759.8</v>
      </c>
      <c r="H15" s="70"/>
    </row>
    <row r="16" spans="1:14" ht="15.75" thickBot="1" x14ac:dyDescent="0.3">
      <c r="A16" s="107" t="s">
        <v>148</v>
      </c>
      <c r="B16" s="53" t="s">
        <v>150</v>
      </c>
      <c r="C16" s="59">
        <v>200</v>
      </c>
      <c r="D16" s="33">
        <v>0.46</v>
      </c>
      <c r="E16" s="33">
        <v>0</v>
      </c>
      <c r="F16" s="33">
        <v>11.96</v>
      </c>
      <c r="G16" s="91">
        <v>51.75</v>
      </c>
      <c r="H16" s="70"/>
    </row>
    <row r="17" spans="1:9" ht="15.75" thickBot="1" x14ac:dyDescent="0.3">
      <c r="A17" s="185"/>
      <c r="B17" s="53" t="s">
        <v>198</v>
      </c>
      <c r="C17" s="59">
        <v>50</v>
      </c>
      <c r="D17" s="33"/>
      <c r="E17" s="33"/>
      <c r="F17" s="33"/>
      <c r="G17" s="77"/>
      <c r="H17" s="96"/>
    </row>
    <row r="18" spans="1:9" ht="15.75" customHeight="1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15" customHeight="1" thickBot="1" x14ac:dyDescent="0.3">
      <c r="A19" s="81" t="s">
        <v>149</v>
      </c>
      <c r="B19" s="18"/>
      <c r="C19" s="19">
        <f>C16+C15</f>
        <v>650</v>
      </c>
      <c r="D19" s="19">
        <f t="shared" ref="D19:G19" si="1">D16+D15</f>
        <v>24.36</v>
      </c>
      <c r="E19" s="19">
        <f t="shared" si="1"/>
        <v>24.300000000000004</v>
      </c>
      <c r="F19" s="19">
        <f t="shared" si="1"/>
        <v>132.21</v>
      </c>
      <c r="G19" s="19">
        <f t="shared" si="1"/>
        <v>811.55</v>
      </c>
      <c r="H19" s="84"/>
    </row>
    <row r="20" spans="1:9" ht="15.75" thickBot="1" x14ac:dyDescent="0.3">
      <c r="A20" s="167"/>
      <c r="B20" s="101" t="s">
        <v>197</v>
      </c>
      <c r="C20" s="103">
        <v>40</v>
      </c>
      <c r="D20" s="105">
        <v>0.96</v>
      </c>
      <c r="E20" s="105">
        <v>3.9</v>
      </c>
      <c r="F20" s="105">
        <v>5.68</v>
      </c>
      <c r="G20" s="106">
        <v>60.1</v>
      </c>
      <c r="H20" s="101">
        <v>62</v>
      </c>
    </row>
    <row r="21" spans="1:9" ht="26.25" customHeight="1" thickBot="1" x14ac:dyDescent="0.3">
      <c r="A21" s="168"/>
      <c r="B21" s="109" t="s">
        <v>73</v>
      </c>
      <c r="C21" s="110">
        <v>200</v>
      </c>
      <c r="D21" s="99">
        <v>2</v>
      </c>
      <c r="E21" s="99">
        <v>6.35</v>
      </c>
      <c r="F21" s="99">
        <v>18.100000000000001</v>
      </c>
      <c r="G21" s="100">
        <v>91.3</v>
      </c>
      <c r="H21" s="111">
        <v>163</v>
      </c>
    </row>
    <row r="22" spans="1:9" ht="24.75" customHeight="1" thickBot="1" x14ac:dyDescent="0.3">
      <c r="A22" s="169"/>
      <c r="B22" s="108" t="s">
        <v>166</v>
      </c>
      <c r="C22" s="102">
        <v>150</v>
      </c>
      <c r="D22" s="37">
        <v>2</v>
      </c>
      <c r="E22" s="37">
        <v>5</v>
      </c>
      <c r="F22" s="37">
        <v>26</v>
      </c>
      <c r="G22" s="89">
        <v>140</v>
      </c>
      <c r="H22" s="30">
        <v>513</v>
      </c>
    </row>
    <row r="23" spans="1:9" ht="15.75" thickBot="1" x14ac:dyDescent="0.3">
      <c r="A23" s="169"/>
      <c r="B23" s="101" t="s">
        <v>188</v>
      </c>
      <c r="C23" s="103">
        <v>75</v>
      </c>
      <c r="D23" s="105">
        <v>19.72</v>
      </c>
      <c r="E23" s="105">
        <v>17.89</v>
      </c>
      <c r="F23" s="105">
        <v>168.2</v>
      </c>
      <c r="G23" s="106"/>
      <c r="H23" s="101">
        <v>443</v>
      </c>
    </row>
    <row r="24" spans="1:9" ht="15.75" thickBot="1" x14ac:dyDescent="0.3">
      <c r="A24" s="168"/>
      <c r="B24" s="113" t="s">
        <v>157</v>
      </c>
      <c r="C24" s="114">
        <v>180</v>
      </c>
      <c r="D24" s="98">
        <v>0.16</v>
      </c>
      <c r="E24" s="98">
        <v>0</v>
      </c>
      <c r="F24" s="98">
        <v>18.399999999999999</v>
      </c>
      <c r="G24" s="115">
        <v>72.8</v>
      </c>
      <c r="H24" s="116">
        <v>644</v>
      </c>
    </row>
    <row r="25" spans="1:9" ht="15.75" thickBot="1" x14ac:dyDescent="0.3">
      <c r="A25" s="169"/>
      <c r="B25" s="112" t="s">
        <v>46</v>
      </c>
      <c r="C25" s="10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39" t="s">
        <v>145</v>
      </c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C27+C26+C25+C24+C23+C22+C21+C20</f>
        <v>705</v>
      </c>
      <c r="D28" s="19">
        <f t="shared" ref="D28" si="2">D27+D26+D25+D24+D23+D22+D21+D20</f>
        <v>27.29</v>
      </c>
      <c r="E28" s="19">
        <f t="shared" ref="E28" si="3">E27+E26+E25+E24+E23+E22+E21+E20</f>
        <v>33.147999999999996</v>
      </c>
      <c r="F28" s="19">
        <f t="shared" ref="F28" si="4">F27+F26+F25+F24+F23+F22+F21+F20</f>
        <v>243.92999999999998</v>
      </c>
      <c r="G28" s="19">
        <f t="shared" ref="G28" si="5">G27+G26+G25+G24+G23+G22+G21+G20</f>
        <v>378.82000000000005</v>
      </c>
      <c r="H28" s="83"/>
    </row>
    <row r="29" spans="1:9" ht="15.75" customHeight="1" thickBot="1" x14ac:dyDescent="0.3">
      <c r="A29" s="176"/>
      <c r="B29" s="177"/>
      <c r="C29" s="177"/>
      <c r="D29" s="177"/>
      <c r="E29" s="177"/>
      <c r="F29" s="177"/>
      <c r="G29" s="177"/>
      <c r="H29" s="178"/>
    </row>
    <row r="30" spans="1:9" ht="15.75" thickBot="1" x14ac:dyDescent="0.3">
      <c r="A30" s="170" t="s">
        <v>136</v>
      </c>
      <c r="B30" s="97" t="s">
        <v>167</v>
      </c>
      <c r="C30" s="98">
        <v>80</v>
      </c>
      <c r="D30" s="99">
        <v>4.2</v>
      </c>
      <c r="E30" s="99">
        <v>3.8</v>
      </c>
      <c r="F30" s="99">
        <v>36.4</v>
      </c>
      <c r="G30" s="100">
        <v>195</v>
      </c>
      <c r="H30" s="86">
        <v>772</v>
      </c>
    </row>
    <row r="31" spans="1:9" ht="15.75" thickBot="1" x14ac:dyDescent="0.3">
      <c r="A31" s="171"/>
      <c r="B31" s="97" t="s">
        <v>210</v>
      </c>
      <c r="C31" s="98">
        <v>20</v>
      </c>
      <c r="D31" s="99"/>
      <c r="E31" s="99"/>
      <c r="F31" s="99"/>
      <c r="G31" s="100"/>
      <c r="H31" s="86" t="s">
        <v>145</v>
      </c>
    </row>
    <row r="32" spans="1:9" ht="15.75" thickBot="1" x14ac:dyDescent="0.3">
      <c r="A32" s="171"/>
      <c r="B32" s="97" t="s">
        <v>21</v>
      </c>
      <c r="C32" s="98">
        <v>200</v>
      </c>
      <c r="D32" s="42">
        <v>4.0999999999999996</v>
      </c>
      <c r="E32" s="42">
        <v>4.7</v>
      </c>
      <c r="F32" s="42">
        <v>17.850000000000001</v>
      </c>
      <c r="G32" s="90">
        <v>127</v>
      </c>
      <c r="H32" s="39">
        <v>717</v>
      </c>
      <c r="I32" s="20"/>
    </row>
    <row r="33" spans="1:8" ht="15.75" thickBot="1" x14ac:dyDescent="0.3">
      <c r="A33" s="172"/>
      <c r="B33" s="30"/>
      <c r="C33" s="42"/>
      <c r="D33" s="37"/>
      <c r="E33" s="37"/>
      <c r="F33" s="37"/>
      <c r="G33" s="89"/>
      <c r="H33" s="86"/>
    </row>
    <row r="34" spans="1:8" ht="15.75" thickBot="1" x14ac:dyDescent="0.3">
      <c r="A34" s="92" t="s">
        <v>138</v>
      </c>
      <c r="B34" s="18"/>
      <c r="C34" s="19">
        <f>C32+C31+C30</f>
        <v>300</v>
      </c>
      <c r="D34" s="19">
        <f t="shared" ref="D34:G34" si="6">D32+D31+D30</f>
        <v>8.3000000000000007</v>
      </c>
      <c r="E34" s="19">
        <f t="shared" si="6"/>
        <v>8.5</v>
      </c>
      <c r="F34" s="19">
        <f t="shared" si="6"/>
        <v>54.25</v>
      </c>
      <c r="G34" s="19">
        <f t="shared" si="6"/>
        <v>322</v>
      </c>
      <c r="H34" s="85"/>
    </row>
    <row r="35" spans="1:8" ht="15.75" thickBot="1" x14ac:dyDescent="0.3">
      <c r="A35" s="93" t="s">
        <v>139</v>
      </c>
      <c r="B35" s="94"/>
      <c r="C35" s="95">
        <f>C34+C28+C19</f>
        <v>1655</v>
      </c>
      <c r="D35" s="95">
        <f>D34+D28+D19</f>
        <v>59.95</v>
      </c>
      <c r="E35" s="95">
        <f>E34+E28+E19</f>
        <v>65.948000000000008</v>
      </c>
      <c r="F35" s="95">
        <f>F34+F28+F19</f>
        <v>430.39</v>
      </c>
      <c r="G35" s="95">
        <f>G34+G28+G19</f>
        <v>1512.37</v>
      </c>
      <c r="H35" s="87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x14ac:dyDescent="0.25">
      <c r="C40"/>
      <c r="D40"/>
      <c r="E40"/>
      <c r="F40"/>
      <c r="G40"/>
    </row>
    <row r="41" spans="1:8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ht="19.5" customHeight="1" x14ac:dyDescent="0.25">
      <c r="C43"/>
      <c r="D43"/>
      <c r="E43"/>
      <c r="F43"/>
      <c r="G43"/>
    </row>
    <row r="44" spans="1:8" ht="17.25" customHeight="1" x14ac:dyDescent="0.25">
      <c r="C44"/>
      <c r="D44"/>
      <c r="E44"/>
      <c r="F44"/>
      <c r="G44"/>
    </row>
    <row r="45" spans="1:8" x14ac:dyDescent="0.25">
      <c r="C45"/>
      <c r="D45"/>
      <c r="E45"/>
      <c r="F45"/>
      <c r="G45"/>
    </row>
    <row r="46" spans="1:8" x14ac:dyDescent="0.25">
      <c r="C46"/>
      <c r="D46"/>
      <c r="E46"/>
      <c r="F46"/>
      <c r="G46"/>
    </row>
    <row r="47" spans="1:8" ht="20.25" customHeight="1" x14ac:dyDescent="0.25">
      <c r="C47"/>
      <c r="D47"/>
      <c r="E47"/>
      <c r="F47"/>
      <c r="G47"/>
    </row>
    <row r="48" spans="1:8" ht="20.25" customHeight="1" x14ac:dyDescent="0.25">
      <c r="C48"/>
      <c r="D48"/>
      <c r="E48"/>
      <c r="F48"/>
      <c r="G48"/>
    </row>
    <row r="49" customFormat="1" ht="19.5" customHeight="1" x14ac:dyDescent="0.25"/>
    <row r="50" customFormat="1" x14ac:dyDescent="0.25"/>
    <row r="51" customFormat="1" ht="18" customHeight="1" x14ac:dyDescent="0.25"/>
    <row r="52" customFormat="1" x14ac:dyDescent="0.25"/>
    <row r="53" customFormat="1" ht="15.75" customHeigh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x14ac:dyDescent="0.25">
      <c r="C121"/>
      <c r="D121"/>
      <c r="E121"/>
      <c r="F121"/>
      <c r="G121"/>
    </row>
    <row r="122" spans="3:13" x14ac:dyDescent="0.25">
      <c r="C122"/>
      <c r="D122"/>
      <c r="E122"/>
      <c r="F122"/>
      <c r="G122"/>
    </row>
    <row r="123" spans="3:13" x14ac:dyDescent="0.25">
      <c r="C123"/>
      <c r="D123"/>
      <c r="E123"/>
      <c r="F123"/>
      <c r="G123"/>
    </row>
    <row r="124" spans="3:13" ht="17.25" customHeight="1" x14ac:dyDescent="0.25">
      <c r="C124"/>
      <c r="D124"/>
      <c r="E124"/>
      <c r="F124"/>
      <c r="G124"/>
      <c r="L124" s="21"/>
      <c r="M124" s="22"/>
    </row>
    <row r="125" spans="3:13" x14ac:dyDescent="0.25">
      <c r="C125"/>
      <c r="D125"/>
      <c r="E125"/>
      <c r="F125"/>
      <c r="G125"/>
      <c r="L125" s="21"/>
      <c r="M125" s="22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</row>
    <row r="128" spans="3:13" x14ac:dyDescent="0.25">
      <c r="C128"/>
      <c r="D128"/>
      <c r="E128"/>
      <c r="F128"/>
      <c r="G128"/>
    </row>
    <row r="129" spans="2:13" x14ac:dyDescent="0.25">
      <c r="C129"/>
      <c r="D129"/>
      <c r="E129"/>
      <c r="F129"/>
      <c r="G129"/>
    </row>
    <row r="130" spans="2:13" x14ac:dyDescent="0.25">
      <c r="C130"/>
      <c r="D130"/>
      <c r="E130"/>
      <c r="F130"/>
      <c r="G130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  <c r="M132" s="20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3"/>
    </row>
    <row r="138" spans="2:13" x14ac:dyDescent="0.25">
      <c r="B138" s="29"/>
      <c r="D138" s="54"/>
      <c r="E138" s="54"/>
      <c r="F138" s="54"/>
      <c r="G138" s="54"/>
      <c r="H138" s="29"/>
      <c r="I138" s="29"/>
      <c r="K138" s="23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  <c r="M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2:13" x14ac:dyDescent="0.25">
      <c r="B143" s="29"/>
      <c r="D143" s="55"/>
      <c r="E143" s="55"/>
      <c r="F143" s="55"/>
      <c r="G143" s="55"/>
      <c r="H143" s="29"/>
      <c r="I143" s="29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  <c r="M144" s="26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6"/>
    </row>
    <row r="146" spans="2:13" x14ac:dyDescent="0.25">
      <c r="B146" s="29"/>
      <c r="D146" s="54"/>
      <c r="E146" s="54"/>
      <c r="F146" s="54"/>
      <c r="G146" s="54"/>
      <c r="H146" s="29"/>
      <c r="I146" s="29"/>
      <c r="K146" s="20"/>
    </row>
    <row r="147" spans="2:13" x14ac:dyDescent="0.25">
      <c r="B147" s="29"/>
      <c r="D147" s="54"/>
      <c r="E147" s="54"/>
      <c r="F147" s="54"/>
      <c r="G147" s="54"/>
      <c r="H147" s="29"/>
      <c r="I147" s="29"/>
    </row>
    <row r="148" spans="2:13" x14ac:dyDescent="0.25">
      <c r="B148" s="29"/>
      <c r="D148" s="54"/>
      <c r="E148" s="54"/>
      <c r="F148" s="54"/>
      <c r="G148" s="54"/>
      <c r="H148" s="29"/>
      <c r="I148" s="29"/>
      <c r="K148" s="35"/>
      <c r="M148" s="20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H4:H6"/>
    <mergeCell ref="A2:G2"/>
    <mergeCell ref="A4:A6"/>
    <mergeCell ref="B4:B6"/>
    <mergeCell ref="D4:F4"/>
    <mergeCell ref="G4:G5"/>
    <mergeCell ref="A29:H29"/>
    <mergeCell ref="A8:A15"/>
    <mergeCell ref="A17:A18"/>
    <mergeCell ref="A20:A27"/>
    <mergeCell ref="A30:A33"/>
  </mergeCells>
  <pageMargins left="0.19685039370078741" right="0.19685039370078741" top="0.19685039370078741" bottom="0.19685039370078741" header="0.31496062992125984" footer="0.31496062992125984"/>
  <pageSetup paperSize="9" scale="28" orientation="landscape" r:id="rId1"/>
  <rowBreaks count="1" manualBreakCount="1">
    <brk id="33" max="13" man="1"/>
  </rowBreaks>
  <colBreaks count="1" manualBreakCount="1">
    <brk id="8" max="1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1"/>
  <sheetViews>
    <sheetView view="pageBreakPreview" topLeftCell="A2" zoomScaleSheetLayoutView="100" workbookViewId="0">
      <selection activeCell="A36" sqref="A1:XFD36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15.75" thickBot="1" x14ac:dyDescent="0.3">
      <c r="A7" s="82" t="s">
        <v>37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181</v>
      </c>
      <c r="C8" s="42">
        <v>200</v>
      </c>
      <c r="D8" s="37">
        <v>7.4</v>
      </c>
      <c r="E8" s="37">
        <v>9.31</v>
      </c>
      <c r="F8" s="37">
        <v>2.88</v>
      </c>
      <c r="G8" s="89">
        <v>226</v>
      </c>
      <c r="H8" s="30">
        <v>284</v>
      </c>
    </row>
    <row r="9" spans="1:14" ht="0.75" customHeight="1" thickBot="1" x14ac:dyDescent="0.3">
      <c r="A9" s="183"/>
      <c r="B9" s="39" t="s">
        <v>154</v>
      </c>
      <c r="C9" s="42">
        <v>30</v>
      </c>
      <c r="D9" s="42"/>
      <c r="E9" s="42"/>
      <c r="F9" s="42"/>
      <c r="G9" s="90"/>
      <c r="H9" s="39">
        <v>284</v>
      </c>
      <c r="I9" s="20"/>
      <c r="J9" s="20"/>
    </row>
    <row r="10" spans="1:14" ht="16.5" hidden="1" customHeight="1" thickBot="1" x14ac:dyDescent="0.3">
      <c r="A10" s="183"/>
      <c r="B10" s="30"/>
      <c r="C10" s="42"/>
      <c r="D10" s="37"/>
      <c r="E10" s="37"/>
      <c r="F10" s="37"/>
      <c r="G10" s="89"/>
      <c r="H10" s="30"/>
      <c r="N10" s="10"/>
    </row>
    <row r="11" spans="1:14" ht="15.75" thickBot="1" x14ac:dyDescent="0.3">
      <c r="A11" s="183"/>
      <c r="B11" s="30" t="s">
        <v>155</v>
      </c>
      <c r="C11" s="42">
        <v>40</v>
      </c>
      <c r="D11" s="37">
        <v>7.6</v>
      </c>
      <c r="E11" s="37">
        <v>0.8</v>
      </c>
      <c r="F11" s="37">
        <v>49.2</v>
      </c>
      <c r="G11" s="89">
        <v>233</v>
      </c>
      <c r="H11" s="30" t="s">
        <v>145</v>
      </c>
    </row>
    <row r="12" spans="1:14" ht="15.75" thickBot="1" x14ac:dyDescent="0.3">
      <c r="A12" s="183"/>
      <c r="B12" s="30" t="s">
        <v>143</v>
      </c>
      <c r="C12" s="42">
        <v>10</v>
      </c>
      <c r="D12" s="37">
        <v>4</v>
      </c>
      <c r="E12" s="37">
        <v>8.9</v>
      </c>
      <c r="F12" s="37">
        <v>22</v>
      </c>
      <c r="G12" s="89">
        <v>153</v>
      </c>
      <c r="H12" s="30">
        <v>32</v>
      </c>
    </row>
    <row r="13" spans="1:14" ht="15.75" thickBot="1" x14ac:dyDescent="0.3">
      <c r="A13" s="183"/>
      <c r="B13" s="30" t="s">
        <v>21</v>
      </c>
      <c r="C13" s="42">
        <v>200</v>
      </c>
      <c r="D13" s="37">
        <v>5.7</v>
      </c>
      <c r="E13" s="37">
        <v>6.4</v>
      </c>
      <c r="F13" s="37">
        <v>29.3</v>
      </c>
      <c r="G13" s="89">
        <v>191.6</v>
      </c>
      <c r="H13" s="30">
        <v>715</v>
      </c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C13+C12+C11+C8</f>
        <v>450</v>
      </c>
      <c r="D15" s="33">
        <f t="shared" ref="D15:G15" si="0">D13+D12+D11+D8</f>
        <v>24.699999999999996</v>
      </c>
      <c r="E15" s="33">
        <f t="shared" si="0"/>
        <v>25.410000000000004</v>
      </c>
      <c r="F15" s="33">
        <f t="shared" si="0"/>
        <v>103.38</v>
      </c>
      <c r="G15" s="33">
        <f t="shared" si="0"/>
        <v>803.6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/>
      <c r="E16" s="33"/>
      <c r="F16" s="33"/>
      <c r="G16" s="91"/>
      <c r="H16" s="70"/>
    </row>
    <row r="17" spans="1:9" ht="15.75" thickBot="1" x14ac:dyDescent="0.3">
      <c r="A17" s="185"/>
      <c r="B17" s="53" t="s">
        <v>151</v>
      </c>
      <c r="C17" s="59">
        <v>40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6.25" thickBot="1" x14ac:dyDescent="0.3">
      <c r="A19" s="81" t="s">
        <v>149</v>
      </c>
      <c r="B19" s="18"/>
      <c r="C19" s="19">
        <f>C16+C15</f>
        <v>650</v>
      </c>
      <c r="D19" s="19">
        <f t="shared" ref="D19:G19" si="1">D16+D15</f>
        <v>24.699999999999996</v>
      </c>
      <c r="E19" s="19">
        <f t="shared" si="1"/>
        <v>25.410000000000004</v>
      </c>
      <c r="F19" s="19">
        <f t="shared" si="1"/>
        <v>103.38</v>
      </c>
      <c r="G19" s="19">
        <f t="shared" si="1"/>
        <v>803.6</v>
      </c>
      <c r="H19" s="84"/>
    </row>
    <row r="20" spans="1:9" x14ac:dyDescent="0.25">
      <c r="A20" s="167"/>
      <c r="B20" s="101"/>
      <c r="C20" s="103"/>
      <c r="D20" s="105"/>
      <c r="E20" s="105"/>
      <c r="F20" s="105"/>
      <c r="G20" s="106"/>
      <c r="H20" s="101"/>
    </row>
    <row r="21" spans="1:9" ht="15" customHeight="1" thickBot="1" x14ac:dyDescent="0.3">
      <c r="A21" s="168"/>
      <c r="B21" s="101" t="s">
        <v>204</v>
      </c>
      <c r="C21" s="103">
        <v>200</v>
      </c>
      <c r="D21" s="105">
        <v>10.09</v>
      </c>
      <c r="E21" s="105">
        <v>2.48</v>
      </c>
      <c r="F21" s="105">
        <v>18</v>
      </c>
      <c r="G21" s="106">
        <v>147.19999999999999</v>
      </c>
      <c r="H21" s="101">
        <v>200</v>
      </c>
    </row>
    <row r="22" spans="1:9" ht="15.75" thickBot="1" x14ac:dyDescent="0.3">
      <c r="A22" s="169"/>
      <c r="B22" s="109" t="s">
        <v>183</v>
      </c>
      <c r="C22" s="110">
        <v>180</v>
      </c>
      <c r="D22" s="99">
        <v>5.7</v>
      </c>
      <c r="E22" s="99">
        <v>8.6</v>
      </c>
      <c r="F22" s="99">
        <v>13.7</v>
      </c>
      <c r="G22" s="100">
        <v>139</v>
      </c>
      <c r="H22" s="111">
        <v>543</v>
      </c>
    </row>
    <row r="23" spans="1:9" ht="15.75" thickBot="1" x14ac:dyDescent="0.3">
      <c r="A23" s="169"/>
      <c r="B23" s="108" t="s">
        <v>200</v>
      </c>
      <c r="C23" s="102">
        <v>180</v>
      </c>
      <c r="D23" s="105">
        <v>0.14000000000000001</v>
      </c>
      <c r="E23" s="105">
        <v>0.02</v>
      </c>
      <c r="F23" s="105">
        <v>24.43</v>
      </c>
      <c r="G23" s="106">
        <v>96.24</v>
      </c>
      <c r="H23" s="30">
        <v>732</v>
      </c>
    </row>
    <row r="24" spans="1:9" ht="14.25" customHeight="1" thickBot="1" x14ac:dyDescent="0.3">
      <c r="A24" s="168"/>
      <c r="B24" s="101" t="s">
        <v>46</v>
      </c>
      <c r="C24" s="103">
        <v>60</v>
      </c>
      <c r="D24" s="42">
        <v>2.4500000000000002</v>
      </c>
      <c r="E24" s="42">
        <v>8.0000000000000002E-3</v>
      </c>
      <c r="F24" s="42">
        <v>7.55</v>
      </c>
      <c r="G24" s="90">
        <v>14.62</v>
      </c>
      <c r="H24" s="101" t="s">
        <v>145</v>
      </c>
    </row>
    <row r="25" spans="1:9" ht="17.25" customHeight="1" thickBot="1" x14ac:dyDescent="0.3">
      <c r="A25" s="169"/>
      <c r="B25" s="112"/>
      <c r="C25" s="104"/>
      <c r="D25" s="42"/>
      <c r="E25" s="42"/>
      <c r="F25" s="42"/>
      <c r="G25" s="90"/>
      <c r="H25" s="39"/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C27+C26+C25+C24+C23+C22+C21+C20</f>
        <v>620</v>
      </c>
      <c r="D28" s="19">
        <f t="shared" ref="D28:G28" si="2">D27+D26+D25+D24+D23+D22+D21+D20</f>
        <v>18.380000000000003</v>
      </c>
      <c r="E28" s="19">
        <f t="shared" si="2"/>
        <v>11.108000000000001</v>
      </c>
      <c r="F28" s="19">
        <f t="shared" si="2"/>
        <v>63.68</v>
      </c>
      <c r="G28" s="19">
        <f t="shared" si="2"/>
        <v>397.06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</row>
    <row r="30" spans="1:9" ht="26.25" thickBot="1" x14ac:dyDescent="0.3">
      <c r="A30" s="170" t="s">
        <v>136</v>
      </c>
      <c r="B30" s="97" t="s">
        <v>208</v>
      </c>
      <c r="C30" s="98">
        <v>100</v>
      </c>
      <c r="D30" s="99">
        <v>17.920000000000002</v>
      </c>
      <c r="E30" s="99">
        <v>20.56</v>
      </c>
      <c r="F30" s="99">
        <v>13.19</v>
      </c>
      <c r="G30" s="100">
        <v>429.51</v>
      </c>
      <c r="H30" s="146">
        <v>326</v>
      </c>
    </row>
    <row r="31" spans="1:9" ht="15.75" thickBot="1" x14ac:dyDescent="0.3">
      <c r="A31" s="171"/>
      <c r="B31" s="97" t="s">
        <v>21</v>
      </c>
      <c r="C31" s="42">
        <v>200</v>
      </c>
      <c r="D31" s="42">
        <v>4.2</v>
      </c>
      <c r="E31" s="42">
        <v>4.8</v>
      </c>
      <c r="F31" s="42">
        <v>18</v>
      </c>
      <c r="G31" s="90">
        <v>131</v>
      </c>
      <c r="H31" s="39">
        <v>725</v>
      </c>
      <c r="I31" s="20"/>
    </row>
    <row r="32" spans="1:9" ht="21" customHeight="1" thickBot="1" x14ac:dyDescent="0.3">
      <c r="A32" s="171"/>
      <c r="B32" s="97"/>
      <c r="C32" s="98"/>
      <c r="D32" s="99"/>
      <c r="E32" s="99"/>
      <c r="F32" s="99"/>
      <c r="G32" s="100"/>
      <c r="H32" s="86"/>
    </row>
    <row r="33" spans="1:8" ht="18" customHeight="1" thickBot="1" x14ac:dyDescent="0.3">
      <c r="A33" s="171"/>
      <c r="B33" s="97"/>
      <c r="C33" s="98"/>
      <c r="D33" s="105"/>
      <c r="E33" s="105"/>
      <c r="F33" s="105"/>
      <c r="G33" s="106"/>
      <c r="H33" s="101"/>
    </row>
    <row r="34" spans="1:8" ht="15.75" thickBot="1" x14ac:dyDescent="0.3">
      <c r="A34" s="172"/>
      <c r="B34" s="30"/>
      <c r="C34" s="42"/>
      <c r="D34" s="42"/>
      <c r="E34" s="42"/>
      <c r="F34" s="42"/>
      <c r="G34" s="90"/>
      <c r="H34" s="116"/>
    </row>
    <row r="35" spans="1:8" ht="15.75" thickBot="1" x14ac:dyDescent="0.3">
      <c r="A35" s="92" t="s">
        <v>138</v>
      </c>
      <c r="B35" s="18"/>
      <c r="C35" s="19">
        <f>C30+C31+C32+C33+C34</f>
        <v>300</v>
      </c>
      <c r="D35" s="19">
        <f t="shared" ref="D35:G35" si="3">D30+D31+D32+D33+D34</f>
        <v>22.12</v>
      </c>
      <c r="E35" s="19">
        <f t="shared" si="3"/>
        <v>25.36</v>
      </c>
      <c r="F35" s="19">
        <f t="shared" si="3"/>
        <v>31.189999999999998</v>
      </c>
      <c r="G35" s="19">
        <f t="shared" si="3"/>
        <v>560.51</v>
      </c>
      <c r="H35" s="19"/>
    </row>
    <row r="36" spans="1:8" ht="15.75" thickBot="1" x14ac:dyDescent="0.3">
      <c r="A36" s="93" t="s">
        <v>139</v>
      </c>
      <c r="B36" s="94"/>
      <c r="C36" s="95">
        <f>C35+C28+C19</f>
        <v>1570</v>
      </c>
      <c r="D36" s="95">
        <f>D35+D28+D19</f>
        <v>65.199999999999989</v>
      </c>
      <c r="E36" s="95">
        <f>E35+E28+E19</f>
        <v>61.878000000000007</v>
      </c>
      <c r="F36" s="95">
        <f>F35+F28+F19</f>
        <v>198.25</v>
      </c>
      <c r="G36" s="95">
        <f>G35+G28+G19</f>
        <v>1761.17</v>
      </c>
      <c r="H36" s="87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x14ac:dyDescent="0.25">
      <c r="C40"/>
      <c r="D40"/>
      <c r="E40"/>
      <c r="F40"/>
      <c r="G40"/>
    </row>
    <row r="41" spans="1:8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ht="19.5" customHeight="1" x14ac:dyDescent="0.25">
      <c r="C43"/>
      <c r="D43"/>
      <c r="E43"/>
      <c r="F43"/>
      <c r="G43"/>
    </row>
    <row r="44" spans="1:8" ht="17.25" customHeight="1" x14ac:dyDescent="0.25">
      <c r="C44"/>
      <c r="D44"/>
      <c r="E44"/>
      <c r="F44"/>
      <c r="G44"/>
    </row>
    <row r="45" spans="1:8" x14ac:dyDescent="0.25">
      <c r="C45"/>
      <c r="D45"/>
      <c r="E45"/>
      <c r="F45"/>
      <c r="G45"/>
    </row>
    <row r="46" spans="1:8" x14ac:dyDescent="0.25">
      <c r="C46"/>
      <c r="D46"/>
      <c r="E46"/>
      <c r="F46"/>
      <c r="G46"/>
    </row>
    <row r="47" spans="1:8" ht="20.25" customHeight="1" x14ac:dyDescent="0.25">
      <c r="C47"/>
      <c r="D47"/>
      <c r="E47"/>
      <c r="F47"/>
      <c r="G47"/>
    </row>
    <row r="48" spans="1:8" ht="20.25" customHeight="1" x14ac:dyDescent="0.25">
      <c r="C48"/>
      <c r="D48"/>
      <c r="E48"/>
      <c r="F48"/>
      <c r="G48"/>
    </row>
    <row r="49" customFormat="1" ht="19.5" customHeight="1" x14ac:dyDescent="0.25"/>
    <row r="50" customFormat="1" x14ac:dyDescent="0.25"/>
    <row r="51" customFormat="1" ht="18" customHeight="1" x14ac:dyDescent="0.25"/>
    <row r="52" customFormat="1" x14ac:dyDescent="0.25"/>
    <row r="53" customFormat="1" ht="15.75" customHeigh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x14ac:dyDescent="0.25">
      <c r="C121"/>
      <c r="D121"/>
      <c r="E121"/>
      <c r="F121"/>
      <c r="G121"/>
    </row>
    <row r="122" spans="3:13" x14ac:dyDescent="0.25">
      <c r="C122"/>
      <c r="D122"/>
      <c r="E122"/>
      <c r="F122"/>
      <c r="G122"/>
    </row>
    <row r="123" spans="3:13" x14ac:dyDescent="0.25">
      <c r="C123"/>
      <c r="D123"/>
      <c r="E123"/>
      <c r="F123"/>
      <c r="G123"/>
    </row>
    <row r="124" spans="3:13" ht="17.25" customHeight="1" x14ac:dyDescent="0.25">
      <c r="C124"/>
      <c r="D124"/>
      <c r="E124"/>
      <c r="F124"/>
      <c r="G124"/>
      <c r="L124" s="21"/>
      <c r="M124" s="22"/>
    </row>
    <row r="125" spans="3:13" x14ac:dyDescent="0.25">
      <c r="C125"/>
      <c r="D125"/>
      <c r="E125"/>
      <c r="F125"/>
      <c r="G125"/>
      <c r="L125" s="21"/>
      <c r="M125" s="22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</row>
    <row r="128" spans="3:13" x14ac:dyDescent="0.25">
      <c r="C128"/>
      <c r="D128"/>
      <c r="E128"/>
      <c r="F128"/>
      <c r="G128"/>
    </row>
    <row r="129" spans="2:13" x14ac:dyDescent="0.25">
      <c r="C129"/>
      <c r="D129"/>
      <c r="E129"/>
      <c r="F129"/>
      <c r="G129"/>
    </row>
    <row r="130" spans="2:13" x14ac:dyDescent="0.25">
      <c r="C130"/>
      <c r="D130"/>
      <c r="E130"/>
      <c r="F130"/>
      <c r="G130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C132"/>
      <c r="D132"/>
      <c r="E132"/>
      <c r="F132"/>
      <c r="G132"/>
      <c r="I132" s="29"/>
      <c r="M132" s="20"/>
    </row>
    <row r="133" spans="2:13" x14ac:dyDescent="0.25">
      <c r="I133" s="29"/>
      <c r="M133" s="20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0"/>
    </row>
    <row r="135" spans="2:13" x14ac:dyDescent="0.25">
      <c r="B135" s="29"/>
      <c r="C135" s="28"/>
      <c r="D135" s="55"/>
      <c r="E135" s="55"/>
      <c r="F135" s="55"/>
      <c r="G135" s="55"/>
      <c r="H135" s="23"/>
      <c r="I135" s="29"/>
    </row>
    <row r="136" spans="2:13" x14ac:dyDescent="0.25">
      <c r="B136" s="29"/>
      <c r="C136" s="28"/>
      <c r="D136" s="56"/>
      <c r="E136" s="56"/>
      <c r="F136" s="56"/>
      <c r="G136" s="56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3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K138" s="23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0"/>
    </row>
    <row r="141" spans="2:13" x14ac:dyDescent="0.25">
      <c r="B141" s="29"/>
      <c r="C141" s="57"/>
      <c r="D141" s="55"/>
      <c r="E141" s="55"/>
      <c r="F141" s="55"/>
      <c r="G141" s="55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M142" s="20"/>
    </row>
    <row r="143" spans="2:13" x14ac:dyDescent="0.25">
      <c r="B143" s="29"/>
      <c r="C143" s="57"/>
      <c r="D143" s="55"/>
      <c r="E143" s="55"/>
      <c r="F143" s="55"/>
      <c r="G143" s="55"/>
      <c r="H143" s="29"/>
      <c r="I143" s="29"/>
    </row>
    <row r="144" spans="2:13" x14ac:dyDescent="0.25">
      <c r="B144" s="29"/>
      <c r="D144" s="55"/>
      <c r="E144" s="55"/>
      <c r="F144" s="55"/>
      <c r="G144" s="55"/>
      <c r="H144" s="29"/>
      <c r="I144" s="29"/>
      <c r="M144" s="26"/>
    </row>
    <row r="145" spans="2:13" x14ac:dyDescent="0.25">
      <c r="B145" s="29"/>
      <c r="C145" s="57"/>
      <c r="D145" s="55"/>
      <c r="E145" s="55"/>
      <c r="F145" s="55"/>
      <c r="G145" s="55"/>
      <c r="H145" s="29"/>
      <c r="I145" s="29"/>
      <c r="K145" s="36"/>
    </row>
    <row r="146" spans="2:13" x14ac:dyDescent="0.25">
      <c r="B146" s="29"/>
      <c r="D146" s="54"/>
      <c r="E146" s="54"/>
      <c r="F146" s="54"/>
      <c r="G146" s="54"/>
      <c r="H146" s="29"/>
      <c r="I146" s="29"/>
      <c r="K146" s="20"/>
    </row>
    <row r="147" spans="2:13" x14ac:dyDescent="0.25">
      <c r="B147" s="29"/>
      <c r="D147" s="54"/>
      <c r="E147" s="54"/>
      <c r="F147" s="54"/>
      <c r="G147" s="54"/>
      <c r="H147" s="29"/>
      <c r="I147" s="29"/>
    </row>
    <row r="148" spans="2:13" x14ac:dyDescent="0.25">
      <c r="B148" s="29"/>
      <c r="D148" s="54"/>
      <c r="E148" s="54"/>
      <c r="F148" s="54"/>
      <c r="G148" s="54"/>
      <c r="H148" s="29"/>
      <c r="I148" s="29"/>
      <c r="K148" s="35"/>
      <c r="M148" s="20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  <row r="151" spans="2:13" x14ac:dyDescent="0.25">
      <c r="B151" s="29"/>
      <c r="D151" s="54"/>
      <c r="E151" s="54"/>
      <c r="F151" s="54"/>
      <c r="G151" s="54"/>
      <c r="H151" s="29"/>
    </row>
  </sheetData>
  <mergeCells count="11">
    <mergeCell ref="A29:H29"/>
    <mergeCell ref="A30:A34"/>
    <mergeCell ref="H4:H6"/>
    <mergeCell ref="A20:A27"/>
    <mergeCell ref="A2:G2"/>
    <mergeCell ref="A4:A6"/>
    <mergeCell ref="B4:B6"/>
    <mergeCell ref="D4:F4"/>
    <mergeCell ref="G4:G5"/>
    <mergeCell ref="A8:A15"/>
    <mergeCell ref="A17:A18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rowBreaks count="1" manualBreakCount="1">
    <brk id="33" max="13" man="1"/>
  </rowBreaks>
  <colBreaks count="1" manualBreakCount="1">
    <brk id="8" max="1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s="125" customFormat="1" ht="12.75" x14ac:dyDescent="0.2">
      <c r="C1" s="126"/>
      <c r="D1" s="126"/>
      <c r="E1" s="126"/>
      <c r="F1" s="126"/>
      <c r="G1" s="126"/>
    </row>
    <row r="2" spans="1:14" s="125" customFormat="1" ht="12.75" x14ac:dyDescent="0.2">
      <c r="A2" s="187" t="s">
        <v>147</v>
      </c>
      <c r="B2" s="187"/>
      <c r="C2" s="187"/>
      <c r="D2" s="187"/>
      <c r="E2" s="187"/>
      <c r="F2" s="187"/>
      <c r="G2" s="187"/>
    </row>
    <row r="3" spans="1:14" s="125" customFormat="1" ht="13.5" thickBot="1" x14ac:dyDescent="0.25">
      <c r="A3" s="127"/>
      <c r="B3" s="127"/>
      <c r="C3" s="127"/>
      <c r="D3" s="127"/>
      <c r="E3" s="127"/>
      <c r="F3" s="127"/>
      <c r="G3" s="127"/>
    </row>
    <row r="4" spans="1:14" s="125" customFormat="1" ht="16.5" customHeight="1" thickBot="1" x14ac:dyDescent="0.25">
      <c r="A4" s="164" t="s">
        <v>132</v>
      </c>
      <c r="B4" s="179" t="s">
        <v>0</v>
      </c>
      <c r="C4" s="128"/>
      <c r="D4" s="188" t="s">
        <v>135</v>
      </c>
      <c r="E4" s="189"/>
      <c r="F4" s="189"/>
      <c r="G4" s="164" t="s">
        <v>134</v>
      </c>
      <c r="H4" s="179" t="s">
        <v>131</v>
      </c>
    </row>
    <row r="5" spans="1:14" s="125" customFormat="1" ht="26.25" thickBot="1" x14ac:dyDescent="0.25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s="125" customFormat="1" ht="15.75" customHeight="1" thickBot="1" x14ac:dyDescent="0.25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s="125" customFormat="1" ht="26.25" thickBot="1" x14ac:dyDescent="0.25">
      <c r="A7" s="82" t="s">
        <v>38</v>
      </c>
      <c r="B7" s="7"/>
      <c r="C7" s="129"/>
      <c r="D7" s="130"/>
      <c r="E7" s="130"/>
      <c r="F7" s="130"/>
      <c r="G7" s="131"/>
      <c r="H7" s="132"/>
    </row>
    <row r="8" spans="1:14" s="125" customFormat="1" ht="13.5" thickBot="1" x14ac:dyDescent="0.25">
      <c r="A8" s="182" t="s">
        <v>9</v>
      </c>
      <c r="B8" s="30" t="s">
        <v>189</v>
      </c>
      <c r="C8" s="42">
        <v>200</v>
      </c>
      <c r="D8" s="37">
        <v>7.4</v>
      </c>
      <c r="E8" s="37">
        <v>9.31</v>
      </c>
      <c r="F8" s="37">
        <v>2.88</v>
      </c>
      <c r="G8" s="89">
        <v>226</v>
      </c>
      <c r="H8" s="30">
        <v>284</v>
      </c>
    </row>
    <row r="9" spans="1:14" s="125" customFormat="1" ht="19.5" customHeight="1" thickBot="1" x14ac:dyDescent="0.25">
      <c r="A9" s="183"/>
      <c r="B9" s="39" t="s">
        <v>21</v>
      </c>
      <c r="C9" s="42">
        <v>200</v>
      </c>
      <c r="D9" s="42">
        <v>4.2</v>
      </c>
      <c r="E9" s="42">
        <v>4.8</v>
      </c>
      <c r="F9" s="42">
        <v>18</v>
      </c>
      <c r="G9" s="90">
        <v>131</v>
      </c>
      <c r="H9" s="39">
        <v>725</v>
      </c>
      <c r="I9" s="137"/>
      <c r="J9" s="137"/>
    </row>
    <row r="10" spans="1:14" s="125" customFormat="1" ht="13.5" thickBot="1" x14ac:dyDescent="0.25">
      <c r="A10" s="183"/>
      <c r="B10" s="30" t="s">
        <v>151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/>
      <c r="N10" s="10"/>
    </row>
    <row r="11" spans="1:14" s="125" customFormat="1" ht="13.5" thickBot="1" x14ac:dyDescent="0.25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s="125" customFormat="1" ht="13.5" thickBot="1" x14ac:dyDescent="0.25">
      <c r="A12" s="183"/>
      <c r="B12" s="30"/>
      <c r="C12" s="42"/>
      <c r="D12" s="37"/>
      <c r="E12" s="37"/>
      <c r="F12" s="37"/>
      <c r="G12" s="89"/>
      <c r="H12" s="30"/>
    </row>
    <row r="13" spans="1:14" s="125" customFormat="1" ht="13.5" thickBot="1" x14ac:dyDescent="0.25">
      <c r="A13" s="183"/>
      <c r="B13" s="30"/>
      <c r="C13" s="42"/>
      <c r="D13" s="37"/>
      <c r="E13" s="37"/>
      <c r="F13" s="37"/>
      <c r="G13" s="89"/>
      <c r="H13" s="30"/>
    </row>
    <row r="14" spans="1:14" s="125" customFormat="1" ht="13.5" thickBot="1" x14ac:dyDescent="0.25">
      <c r="A14" s="183"/>
      <c r="B14" s="30"/>
      <c r="C14" s="42"/>
      <c r="D14" s="37"/>
      <c r="E14" s="37"/>
      <c r="F14" s="37"/>
      <c r="G14" s="89"/>
      <c r="H14" s="30"/>
    </row>
    <row r="15" spans="1:14" s="125" customFormat="1" ht="13.5" thickBot="1" x14ac:dyDescent="0.25">
      <c r="A15" s="184"/>
      <c r="B15" s="53" t="s">
        <v>15</v>
      </c>
      <c r="C15" s="33">
        <f>C11+C10+C9+C8</f>
        <v>450</v>
      </c>
      <c r="D15" s="33">
        <f t="shared" ref="D15:G15" si="0">D11+D10+D9+D8</f>
        <v>23.200000000000003</v>
      </c>
      <c r="E15" s="33">
        <f t="shared" si="0"/>
        <v>23.810000000000002</v>
      </c>
      <c r="F15" s="33">
        <f t="shared" si="0"/>
        <v>92.08</v>
      </c>
      <c r="G15" s="33">
        <f t="shared" si="0"/>
        <v>743</v>
      </c>
      <c r="H15" s="30"/>
    </row>
    <row r="16" spans="1:14" s="125" customFormat="1" ht="13.5" thickBot="1" x14ac:dyDescent="0.25">
      <c r="A16" s="107" t="s">
        <v>148</v>
      </c>
      <c r="B16" s="53" t="s">
        <v>150</v>
      </c>
      <c r="C16" s="59">
        <v>200</v>
      </c>
      <c r="D16" s="33">
        <v>0.46</v>
      </c>
      <c r="E16" s="33">
        <v>0</v>
      </c>
      <c r="F16" s="33">
        <v>11.96</v>
      </c>
      <c r="G16" s="91">
        <v>51.75</v>
      </c>
      <c r="H16" s="30"/>
    </row>
    <row r="17" spans="1:9" s="125" customFormat="1" ht="13.5" thickBot="1" x14ac:dyDescent="0.25">
      <c r="A17" s="185"/>
      <c r="B17" s="53" t="s">
        <v>196</v>
      </c>
      <c r="C17" s="59">
        <v>30</v>
      </c>
      <c r="D17" s="33"/>
      <c r="E17" s="33"/>
      <c r="F17" s="33"/>
      <c r="G17" s="77"/>
      <c r="H17" s="96"/>
    </row>
    <row r="18" spans="1:9" s="125" customFormat="1" ht="13.5" thickBot="1" x14ac:dyDescent="0.25">
      <c r="A18" s="184"/>
      <c r="B18" s="74"/>
      <c r="C18" s="59"/>
      <c r="D18" s="33"/>
      <c r="E18" s="33"/>
      <c r="F18" s="33"/>
      <c r="G18" s="77"/>
      <c r="H18" s="96"/>
    </row>
    <row r="19" spans="1:9" s="125" customFormat="1" ht="26.25" thickBot="1" x14ac:dyDescent="0.25">
      <c r="A19" s="81" t="s">
        <v>149</v>
      </c>
      <c r="B19" s="18"/>
      <c r="C19" s="19">
        <f>C16+C15</f>
        <v>650</v>
      </c>
      <c r="D19" s="19">
        <f t="shared" ref="D19:G19" si="1">D16+D15</f>
        <v>23.660000000000004</v>
      </c>
      <c r="E19" s="19">
        <f t="shared" si="1"/>
        <v>23.810000000000002</v>
      </c>
      <c r="F19" s="19">
        <f t="shared" si="1"/>
        <v>104.03999999999999</v>
      </c>
      <c r="G19" s="19">
        <f t="shared" si="1"/>
        <v>794.75</v>
      </c>
      <c r="H19" s="133"/>
    </row>
    <row r="20" spans="1:9" s="125" customFormat="1" ht="13.5" thickBot="1" x14ac:dyDescent="0.25">
      <c r="A20" s="167"/>
      <c r="B20" s="101" t="s">
        <v>190</v>
      </c>
      <c r="C20" s="103">
        <v>60</v>
      </c>
      <c r="D20" s="105">
        <v>0.52</v>
      </c>
      <c r="E20" s="105">
        <v>3.07</v>
      </c>
      <c r="F20" s="105">
        <v>1.57</v>
      </c>
      <c r="G20" s="106">
        <v>35.880000000000003</v>
      </c>
      <c r="H20" s="101">
        <v>46</v>
      </c>
    </row>
    <row r="21" spans="1:9" s="125" customFormat="1" ht="14.25" thickBot="1" x14ac:dyDescent="0.25">
      <c r="A21" s="168"/>
      <c r="B21" s="109" t="s">
        <v>191</v>
      </c>
      <c r="C21" s="110">
        <v>200</v>
      </c>
      <c r="D21" s="99">
        <v>7.6</v>
      </c>
      <c r="E21" s="99">
        <v>7.7</v>
      </c>
      <c r="F21" s="99">
        <v>13.3</v>
      </c>
      <c r="G21" s="100">
        <v>154</v>
      </c>
      <c r="H21" s="111">
        <v>133</v>
      </c>
    </row>
    <row r="22" spans="1:9" s="125" customFormat="1" ht="13.5" thickBot="1" x14ac:dyDescent="0.25">
      <c r="A22" s="169"/>
      <c r="B22" s="108" t="s">
        <v>192</v>
      </c>
      <c r="C22" s="102">
        <v>190</v>
      </c>
      <c r="D22" s="105">
        <v>19.8</v>
      </c>
      <c r="E22" s="105">
        <v>25.36</v>
      </c>
      <c r="F22" s="105">
        <v>74.400000000000006</v>
      </c>
      <c r="G22" s="106">
        <v>332.2</v>
      </c>
      <c r="H22" s="30">
        <v>503</v>
      </c>
    </row>
    <row r="23" spans="1:9" s="125" customFormat="1" ht="13.5" thickBot="1" x14ac:dyDescent="0.25">
      <c r="A23" s="169"/>
      <c r="B23" s="101" t="s">
        <v>200</v>
      </c>
      <c r="C23" s="120">
        <v>180</v>
      </c>
      <c r="D23" s="121">
        <v>0.14000000000000001</v>
      </c>
      <c r="E23" s="99">
        <v>0.02</v>
      </c>
      <c r="F23" s="99">
        <v>24.43</v>
      </c>
      <c r="G23" s="100">
        <v>96.24</v>
      </c>
      <c r="H23" s="101">
        <v>732</v>
      </c>
    </row>
    <row r="24" spans="1:9" s="125" customFormat="1" ht="14.25" thickBot="1" x14ac:dyDescent="0.25">
      <c r="A24" s="168"/>
      <c r="B24" s="113" t="s">
        <v>46</v>
      </c>
      <c r="C24" s="114">
        <v>60</v>
      </c>
      <c r="D24" s="42">
        <v>2.4500000000000002</v>
      </c>
      <c r="E24" s="42">
        <v>8.0000000000000002E-3</v>
      </c>
      <c r="F24" s="42">
        <v>7.55</v>
      </c>
      <c r="G24" s="90">
        <v>14.62</v>
      </c>
      <c r="H24" s="116"/>
    </row>
    <row r="25" spans="1:9" s="125" customFormat="1" ht="13.5" thickBot="1" x14ac:dyDescent="0.25">
      <c r="A25" s="169"/>
      <c r="B25" s="112"/>
      <c r="C25" s="104"/>
      <c r="D25" s="42"/>
      <c r="E25" s="42"/>
      <c r="F25" s="42"/>
      <c r="G25" s="90"/>
      <c r="H25" s="39"/>
    </row>
    <row r="26" spans="1:9" s="125" customFormat="1" ht="13.5" thickBot="1" x14ac:dyDescent="0.25">
      <c r="A26" s="169"/>
      <c r="B26" s="39"/>
      <c r="C26" s="104"/>
      <c r="D26" s="42"/>
      <c r="E26" s="42"/>
      <c r="F26" s="42"/>
      <c r="G26" s="90"/>
      <c r="H26" s="39"/>
    </row>
    <row r="27" spans="1:9" s="125" customFormat="1" ht="13.5" thickBot="1" x14ac:dyDescent="0.25">
      <c r="A27" s="169"/>
      <c r="B27" s="30"/>
      <c r="C27" s="102"/>
      <c r="D27" s="37"/>
      <c r="E27" s="37"/>
      <c r="F27" s="37"/>
      <c r="G27" s="89"/>
      <c r="H27" s="30"/>
    </row>
    <row r="28" spans="1:9" s="125" customFormat="1" ht="13.5" thickBot="1" x14ac:dyDescent="0.25">
      <c r="A28" s="92" t="s">
        <v>137</v>
      </c>
      <c r="B28" s="18"/>
      <c r="C28" s="19">
        <f>C24+C23+C22+C21+C20</f>
        <v>690</v>
      </c>
      <c r="D28" s="19">
        <f t="shared" ref="D28:G28" si="2">D24+D23+D22+D21+D20</f>
        <v>30.51</v>
      </c>
      <c r="E28" s="19">
        <f t="shared" si="2"/>
        <v>36.158000000000001</v>
      </c>
      <c r="F28" s="19">
        <f t="shared" si="2"/>
        <v>121.25</v>
      </c>
      <c r="G28" s="19">
        <f t="shared" si="2"/>
        <v>632.93999999999994</v>
      </c>
      <c r="H28" s="134"/>
    </row>
    <row r="29" spans="1:9" s="125" customFormat="1" ht="13.5" thickBot="1" x14ac:dyDescent="0.25">
      <c r="A29" s="176"/>
      <c r="B29" s="177"/>
      <c r="C29" s="177"/>
      <c r="D29" s="177"/>
      <c r="E29" s="177"/>
      <c r="F29" s="177"/>
      <c r="G29" s="177"/>
      <c r="H29" s="178"/>
      <c r="I29" s="137"/>
    </row>
    <row r="30" spans="1:9" s="125" customFormat="1" ht="13.5" thickBot="1" x14ac:dyDescent="0.25">
      <c r="A30" s="170" t="s">
        <v>136</v>
      </c>
      <c r="B30" s="97" t="s">
        <v>19</v>
      </c>
      <c r="C30" s="98">
        <v>1</v>
      </c>
      <c r="D30" s="99">
        <v>7.52</v>
      </c>
      <c r="E30" s="99">
        <v>13.46</v>
      </c>
      <c r="F30" s="99">
        <v>1.57</v>
      </c>
      <c r="G30" s="100">
        <v>157</v>
      </c>
      <c r="H30" s="86">
        <v>307</v>
      </c>
    </row>
    <row r="31" spans="1:9" s="125" customFormat="1" ht="14.25" thickBot="1" x14ac:dyDescent="0.25">
      <c r="A31" s="171"/>
      <c r="B31" s="113" t="s">
        <v>46</v>
      </c>
      <c r="C31" s="114">
        <v>60</v>
      </c>
      <c r="D31" s="42">
        <v>2.4500000000000002</v>
      </c>
      <c r="E31" s="42">
        <v>8.0000000000000002E-3</v>
      </c>
      <c r="F31" s="42">
        <v>7.55</v>
      </c>
      <c r="G31" s="90">
        <v>14.62</v>
      </c>
      <c r="H31" s="116"/>
    </row>
    <row r="32" spans="1:9" s="125" customFormat="1" ht="14.25" thickBot="1" x14ac:dyDescent="0.25">
      <c r="A32" s="171"/>
      <c r="B32" s="97" t="s">
        <v>202</v>
      </c>
      <c r="C32" s="98">
        <v>200</v>
      </c>
      <c r="D32" s="98">
        <v>0.16</v>
      </c>
      <c r="E32" s="98">
        <v>0</v>
      </c>
      <c r="F32" s="98">
        <v>18.399999999999999</v>
      </c>
      <c r="G32" s="115">
        <v>72.8</v>
      </c>
      <c r="H32" s="116">
        <v>644</v>
      </c>
    </row>
    <row r="33" spans="1:8" s="125" customFormat="1" ht="13.5" thickBot="1" x14ac:dyDescent="0.25">
      <c r="A33" s="172"/>
      <c r="B33" s="97" t="s">
        <v>155</v>
      </c>
      <c r="C33" s="98">
        <v>50</v>
      </c>
      <c r="D33" s="37">
        <v>7.6</v>
      </c>
      <c r="E33" s="37">
        <v>0.8</v>
      </c>
      <c r="F33" s="37">
        <v>49.2</v>
      </c>
      <c r="G33" s="89">
        <v>233</v>
      </c>
      <c r="H33" s="30" t="s">
        <v>145</v>
      </c>
    </row>
    <row r="34" spans="1:8" s="125" customFormat="1" ht="13.5" thickBot="1" x14ac:dyDescent="0.25">
      <c r="A34" s="92" t="s">
        <v>138</v>
      </c>
      <c r="B34" s="18"/>
      <c r="C34" s="19">
        <f>C30+C31+C32+C33</f>
        <v>311</v>
      </c>
      <c r="D34" s="19">
        <f t="shared" ref="D34:G34" si="3">D30+D31+D32+D33</f>
        <v>17.729999999999997</v>
      </c>
      <c r="E34" s="19">
        <f t="shared" si="3"/>
        <v>14.268000000000001</v>
      </c>
      <c r="F34" s="19">
        <f t="shared" si="3"/>
        <v>76.72</v>
      </c>
      <c r="G34" s="19">
        <f t="shared" si="3"/>
        <v>477.42</v>
      </c>
      <c r="H34" s="135"/>
    </row>
    <row r="35" spans="1:8" s="125" customFormat="1" ht="18.75" customHeight="1" thickBot="1" x14ac:dyDescent="0.25">
      <c r="A35" s="93" t="s">
        <v>139</v>
      </c>
      <c r="B35" s="94"/>
      <c r="C35" s="95">
        <f>C34+C28+C19</f>
        <v>1651</v>
      </c>
      <c r="D35" s="95">
        <f>D34+D28+D19</f>
        <v>71.900000000000006</v>
      </c>
      <c r="E35" s="95">
        <f>E34+E28+E19</f>
        <v>74.236000000000004</v>
      </c>
      <c r="F35" s="95">
        <f>F34+F28+F19</f>
        <v>302.01</v>
      </c>
      <c r="G35" s="95">
        <f>G34+G28+G19</f>
        <v>1905.11</v>
      </c>
      <c r="H35" s="136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3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K142" s="3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9:H29"/>
    <mergeCell ref="A30:A33"/>
    <mergeCell ref="H4:H6"/>
    <mergeCell ref="A2:G2"/>
    <mergeCell ref="A4:A6"/>
    <mergeCell ref="B4:B6"/>
    <mergeCell ref="D4:F4"/>
    <mergeCell ref="G4:G5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30" fitToWidth="0" orientation="landscape" r:id="rId1"/>
  <rowBreaks count="1" manualBreakCount="1">
    <brk id="30" max="13" man="1"/>
  </rowBreaks>
  <colBreaks count="1" manualBreakCount="1">
    <brk id="8" max="12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50"/>
  <sheetViews>
    <sheetView tabSelected="1"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39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211</v>
      </c>
      <c r="C8" s="42">
        <v>200</v>
      </c>
      <c r="D8" s="37">
        <v>5.3</v>
      </c>
      <c r="E8" s="37">
        <v>11.97</v>
      </c>
      <c r="F8" s="37">
        <v>31.9</v>
      </c>
      <c r="G8" s="89">
        <v>263.8</v>
      </c>
      <c r="H8" s="30">
        <v>289</v>
      </c>
    </row>
    <row r="9" spans="1:14" ht="19.5" customHeight="1" thickBot="1" x14ac:dyDescent="0.3">
      <c r="A9" s="183"/>
      <c r="B9" s="39" t="s">
        <v>21</v>
      </c>
      <c r="C9" s="42">
        <v>200</v>
      </c>
      <c r="D9" s="99">
        <v>0</v>
      </c>
      <c r="E9" s="99">
        <v>0</v>
      </c>
      <c r="F9" s="99">
        <v>10</v>
      </c>
      <c r="G9" s="100">
        <v>43</v>
      </c>
      <c r="H9" s="39">
        <v>713</v>
      </c>
      <c r="I9" s="20"/>
      <c r="J9" s="20"/>
    </row>
    <row r="10" spans="1:14" ht="15.75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 t="s">
        <v>145</v>
      </c>
      <c r="N10" s="10"/>
    </row>
    <row r="11" spans="1:14" ht="15.75" thickBot="1" x14ac:dyDescent="0.3">
      <c r="A11" s="183"/>
      <c r="B11" s="30" t="s">
        <v>163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C11+C10+C9+C8</f>
        <v>450</v>
      </c>
      <c r="D15" s="33">
        <f t="shared" ref="D15:G15" si="0">D11+D10+D9+D8</f>
        <v>16.899999999999999</v>
      </c>
      <c r="E15" s="33">
        <f t="shared" si="0"/>
        <v>21.67</v>
      </c>
      <c r="F15" s="33">
        <f t="shared" si="0"/>
        <v>113.1</v>
      </c>
      <c r="G15" s="33">
        <f t="shared" si="0"/>
        <v>692.8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/>
      <c r="E16" s="33"/>
      <c r="F16" s="33"/>
      <c r="G16" s="91"/>
      <c r="H16" s="70" t="s">
        <v>145</v>
      </c>
    </row>
    <row r="17" spans="1:9" ht="15.75" thickBot="1" x14ac:dyDescent="0.3">
      <c r="A17" s="185"/>
      <c r="B17" s="53" t="s">
        <v>198</v>
      </c>
      <c r="C17" s="59">
        <v>50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5.5" customHeight="1" thickBot="1" x14ac:dyDescent="0.3">
      <c r="A19" s="81" t="s">
        <v>149</v>
      </c>
      <c r="B19" s="18"/>
      <c r="C19" s="19">
        <f>C16+C15</f>
        <v>650</v>
      </c>
      <c r="D19" s="19">
        <f t="shared" ref="D19:G19" si="1">D16+D15</f>
        <v>16.899999999999999</v>
      </c>
      <c r="E19" s="19">
        <f t="shared" si="1"/>
        <v>21.67</v>
      </c>
      <c r="F19" s="19">
        <f t="shared" si="1"/>
        <v>113.1</v>
      </c>
      <c r="G19" s="19">
        <f t="shared" si="1"/>
        <v>692.8</v>
      </c>
      <c r="H19" s="84"/>
    </row>
    <row r="20" spans="1:9" ht="18.75" customHeight="1" thickBot="1" x14ac:dyDescent="0.3">
      <c r="A20" s="167"/>
      <c r="B20" s="101" t="s">
        <v>203</v>
      </c>
      <c r="C20" s="103">
        <v>70</v>
      </c>
      <c r="D20" s="105">
        <v>0.4</v>
      </c>
      <c r="E20" s="105">
        <v>2.8</v>
      </c>
      <c r="F20" s="105">
        <v>2.8</v>
      </c>
      <c r="G20" s="106">
        <v>38.799999999999997</v>
      </c>
      <c r="H20" s="101">
        <v>108</v>
      </c>
    </row>
    <row r="21" spans="1:9" ht="15.75" thickBot="1" x14ac:dyDescent="0.3">
      <c r="A21" s="168"/>
      <c r="B21" s="109" t="s">
        <v>142</v>
      </c>
      <c r="C21" s="110">
        <v>200</v>
      </c>
      <c r="D21" s="99">
        <v>0.69</v>
      </c>
      <c r="E21" s="99">
        <v>5.97</v>
      </c>
      <c r="F21" s="99">
        <v>21.09</v>
      </c>
      <c r="G21" s="100">
        <v>154.16999999999999</v>
      </c>
      <c r="H21" s="111">
        <v>161</v>
      </c>
    </row>
    <row r="22" spans="1:9" ht="15" customHeight="1" thickBot="1" x14ac:dyDescent="0.3">
      <c r="A22" s="169"/>
      <c r="B22" s="108" t="s">
        <v>146</v>
      </c>
      <c r="C22" s="102">
        <v>150</v>
      </c>
      <c r="D22" s="37">
        <v>13.9</v>
      </c>
      <c r="E22" s="37">
        <v>1.4</v>
      </c>
      <c r="F22" s="37">
        <v>3.2</v>
      </c>
      <c r="G22" s="89">
        <v>100</v>
      </c>
      <c r="H22" s="30">
        <v>525</v>
      </c>
    </row>
    <row r="23" spans="1:9" ht="15" customHeight="1" thickBot="1" x14ac:dyDescent="0.3">
      <c r="A23" s="169"/>
      <c r="B23" s="101" t="s">
        <v>193</v>
      </c>
      <c r="C23" s="103">
        <v>130</v>
      </c>
      <c r="D23" s="105">
        <v>4</v>
      </c>
      <c r="E23" s="105">
        <v>5</v>
      </c>
      <c r="F23" s="105">
        <v>6.4</v>
      </c>
      <c r="G23" s="106">
        <v>220</v>
      </c>
      <c r="H23" s="101">
        <v>340</v>
      </c>
    </row>
    <row r="24" spans="1:9" ht="15.75" thickBot="1" x14ac:dyDescent="0.3">
      <c r="A24" s="168"/>
      <c r="B24" s="113" t="s">
        <v>153</v>
      </c>
      <c r="C24" s="114">
        <v>180</v>
      </c>
      <c r="D24" s="98">
        <v>0.14000000000000001</v>
      </c>
      <c r="E24" s="98">
        <v>4.0000000000000001E-3</v>
      </c>
      <c r="F24" s="98">
        <v>27.5</v>
      </c>
      <c r="G24" s="115">
        <v>110.8</v>
      </c>
      <c r="H24" s="116">
        <v>645</v>
      </c>
    </row>
    <row r="25" spans="1:9" ht="15.75" thickBot="1" x14ac:dyDescent="0.3">
      <c r="A25" s="169"/>
      <c r="B25" s="112" t="s">
        <v>46</v>
      </c>
      <c r="C25" s="10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39" t="s">
        <v>145</v>
      </c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C27+C26+C25+C24+C23+C22+C21+C20</f>
        <v>790</v>
      </c>
      <c r="D28" s="19">
        <f t="shared" ref="D28:G28" si="2">D27+D26+D25+D24+D23+D22+D21+D20</f>
        <v>21.580000000000002</v>
      </c>
      <c r="E28" s="19">
        <f t="shared" si="2"/>
        <v>15.181999999999999</v>
      </c>
      <c r="F28" s="19">
        <f t="shared" si="2"/>
        <v>68.539999999999992</v>
      </c>
      <c r="G28" s="19">
        <f t="shared" si="2"/>
        <v>638.39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</row>
    <row r="30" spans="1:9" ht="15.75" thickBot="1" x14ac:dyDescent="0.3">
      <c r="A30" s="170" t="s">
        <v>136</v>
      </c>
      <c r="B30" s="97" t="s">
        <v>213</v>
      </c>
      <c r="C30" s="98">
        <v>150</v>
      </c>
      <c r="D30" s="99">
        <v>0.54</v>
      </c>
      <c r="E30" s="99">
        <v>2.4700000000000002</v>
      </c>
      <c r="F30" s="99">
        <v>3.37</v>
      </c>
      <c r="G30" s="100">
        <v>36.72</v>
      </c>
      <c r="H30" s="86"/>
      <c r="I30" s="20"/>
    </row>
    <row r="31" spans="1:9" ht="15.75" thickBot="1" x14ac:dyDescent="0.3">
      <c r="A31" s="171"/>
      <c r="B31" s="97" t="s">
        <v>21</v>
      </c>
      <c r="C31" s="98">
        <v>180</v>
      </c>
      <c r="D31" s="99">
        <v>0</v>
      </c>
      <c r="E31" s="99">
        <v>0</v>
      </c>
      <c r="F31" s="99">
        <v>10</v>
      </c>
      <c r="G31" s="100">
        <v>43</v>
      </c>
      <c r="H31" s="86">
        <v>713</v>
      </c>
    </row>
    <row r="32" spans="1:9" ht="15.75" thickBot="1" x14ac:dyDescent="0.3">
      <c r="A32" s="171"/>
      <c r="B32" s="112"/>
      <c r="C32" s="104"/>
      <c r="D32" s="42"/>
      <c r="E32" s="42"/>
      <c r="F32" s="42"/>
      <c r="G32" s="90"/>
      <c r="H32" s="39"/>
    </row>
    <row r="33" spans="1:8" ht="15.75" thickBot="1" x14ac:dyDescent="0.3">
      <c r="A33" s="172"/>
      <c r="B33" s="30"/>
      <c r="C33" s="42"/>
      <c r="D33" s="37"/>
      <c r="E33" s="37"/>
      <c r="F33" s="37"/>
      <c r="G33" s="89"/>
      <c r="H33" s="86"/>
    </row>
    <row r="34" spans="1:8" ht="15.75" thickBot="1" x14ac:dyDescent="0.3">
      <c r="A34" s="92" t="s">
        <v>138</v>
      </c>
      <c r="B34" s="18"/>
      <c r="C34" s="19">
        <f>C32+C31+C30</f>
        <v>330</v>
      </c>
      <c r="D34" s="19">
        <f t="shared" ref="D34:G34" si="3">D32+D31+D30</f>
        <v>0.54</v>
      </c>
      <c r="E34" s="19">
        <f t="shared" si="3"/>
        <v>2.4700000000000002</v>
      </c>
      <c r="F34" s="19">
        <f t="shared" si="3"/>
        <v>13.370000000000001</v>
      </c>
      <c r="G34" s="19">
        <f t="shared" si="3"/>
        <v>79.72</v>
      </c>
      <c r="H34" s="85"/>
    </row>
    <row r="35" spans="1:8" ht="15.75" thickBot="1" x14ac:dyDescent="0.3">
      <c r="A35" s="93" t="s">
        <v>139</v>
      </c>
      <c r="B35" s="94"/>
      <c r="C35" s="95">
        <f>C34+C28+C19</f>
        <v>1770</v>
      </c>
      <c r="D35" s="95">
        <f>D34+D28+D19</f>
        <v>39.019999999999996</v>
      </c>
      <c r="E35" s="95">
        <f>E34+E28+E19</f>
        <v>39.322000000000003</v>
      </c>
      <c r="F35" s="95">
        <f>F34+F28+F19</f>
        <v>195.01</v>
      </c>
      <c r="G35" s="95">
        <f>G34+G28+G19</f>
        <v>1410.9099999999999</v>
      </c>
      <c r="H35" s="87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x14ac:dyDescent="0.25">
      <c r="C40"/>
      <c r="D40"/>
      <c r="E40"/>
      <c r="F40"/>
      <c r="G40"/>
    </row>
    <row r="41" spans="1:8" ht="19.5" customHeight="1" x14ac:dyDescent="0.25">
      <c r="C41"/>
      <c r="D41"/>
      <c r="E41"/>
      <c r="F41"/>
      <c r="G41"/>
    </row>
    <row r="42" spans="1:8" ht="17.25" customHeight="1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20.25" customHeight="1" x14ac:dyDescent="0.25">
      <c r="C46"/>
      <c r="D46"/>
      <c r="E46"/>
      <c r="F46"/>
      <c r="G46"/>
    </row>
    <row r="47" spans="1:8" ht="19.5" customHeight="1" x14ac:dyDescent="0.25">
      <c r="C47"/>
      <c r="D47"/>
      <c r="E47"/>
      <c r="F47"/>
      <c r="G47"/>
    </row>
    <row r="48" spans="1:8" x14ac:dyDescent="0.25">
      <c r="C48"/>
      <c r="D48"/>
      <c r="E48"/>
      <c r="F48"/>
      <c r="G48"/>
    </row>
    <row r="49" customFormat="1" ht="18" customHeight="1" x14ac:dyDescent="0.25"/>
    <row r="50" customFormat="1" x14ac:dyDescent="0.25"/>
    <row r="51" customFormat="1" ht="15.75" customHeigh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x14ac:dyDescent="0.25">
      <c r="C121"/>
      <c r="D121"/>
      <c r="E121"/>
      <c r="F121"/>
      <c r="G121"/>
    </row>
    <row r="122" spans="3:13" ht="17.25" customHeight="1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  <c r="L123" s="21"/>
      <c r="M123" s="22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</row>
    <row r="128" spans="3:13" x14ac:dyDescent="0.25">
      <c r="C128"/>
      <c r="D128"/>
      <c r="E128"/>
      <c r="F128"/>
      <c r="G128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  <c r="M132" s="20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M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23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K137" s="36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  <c r="M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M142" s="2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36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  <c r="K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K146" s="35"/>
      <c r="M146" s="20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:G2"/>
    <mergeCell ref="A4:A6"/>
    <mergeCell ref="B4:B6"/>
    <mergeCell ref="D4:F4"/>
    <mergeCell ref="G4:G5"/>
    <mergeCell ref="A30:A33"/>
    <mergeCell ref="H4:H6"/>
    <mergeCell ref="A8:A15"/>
    <mergeCell ref="A17:A18"/>
    <mergeCell ref="A20:A27"/>
    <mergeCell ref="A29:H29"/>
  </mergeCells>
  <pageMargins left="0.19685039370078741" right="0.19685039370078741" top="0.19685039370078741" bottom="0.19685039370078741" header="0.31496062992125984" footer="0.31496062992125984"/>
  <pageSetup paperSize="9" scale="29" fitToWidth="0" orientation="landscape" r:id="rId1"/>
  <rowBreaks count="1" manualBreakCount="1">
    <brk id="31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7"/>
  <sheetViews>
    <sheetView topLeftCell="A5" workbookViewId="0">
      <selection activeCell="E22" sqref="E22"/>
    </sheetView>
  </sheetViews>
  <sheetFormatPr defaultRowHeight="18" x14ac:dyDescent="0.25"/>
  <cols>
    <col min="1" max="13" width="8.28515625" style="123" customWidth="1"/>
  </cols>
  <sheetData>
    <row r="1" spans="1:7" x14ac:dyDescent="0.25">
      <c r="A1" s="122"/>
      <c r="B1" s="122"/>
      <c r="C1" s="122"/>
      <c r="D1" s="122"/>
      <c r="E1" s="122"/>
    </row>
    <row r="2" spans="1:7" x14ac:dyDescent="0.25">
      <c r="A2" s="122"/>
      <c r="B2" s="122" t="s">
        <v>169</v>
      </c>
      <c r="C2" s="122"/>
      <c r="D2" s="122"/>
      <c r="E2" s="122"/>
      <c r="F2" s="124"/>
      <c r="G2" s="124"/>
    </row>
    <row r="3" spans="1:7" x14ac:dyDescent="0.25">
      <c r="A3" s="122"/>
      <c r="B3" s="122" t="s">
        <v>144</v>
      </c>
      <c r="C3" s="122"/>
      <c r="D3" s="122"/>
      <c r="E3" s="122"/>
      <c r="F3" s="124"/>
      <c r="G3" s="124"/>
    </row>
    <row r="4" spans="1:7" x14ac:dyDescent="0.25">
      <c r="A4" s="122"/>
      <c r="B4" s="122" t="s">
        <v>170</v>
      </c>
      <c r="C4" s="122"/>
      <c r="D4" s="122"/>
      <c r="E4" s="122"/>
      <c r="F4" s="124"/>
      <c r="G4" s="124"/>
    </row>
    <row r="5" spans="1:7" x14ac:dyDescent="0.25">
      <c r="A5" s="122"/>
      <c r="B5" s="122" t="s">
        <v>171</v>
      </c>
      <c r="C5" s="122"/>
      <c r="D5" s="122"/>
      <c r="E5" s="122"/>
      <c r="F5" s="124"/>
      <c r="G5" s="124"/>
    </row>
    <row r="6" spans="1:7" x14ac:dyDescent="0.25">
      <c r="A6" s="122"/>
      <c r="B6" s="122" t="s">
        <v>172</v>
      </c>
      <c r="C6" s="122"/>
      <c r="D6" s="122"/>
      <c r="E6" s="122"/>
      <c r="F6" s="124"/>
      <c r="G6" s="124"/>
    </row>
    <row r="7" spans="1:7" x14ac:dyDescent="0.25">
      <c r="A7" s="122"/>
      <c r="B7" s="122"/>
      <c r="C7" s="122"/>
      <c r="D7" s="122"/>
      <c r="E7" s="122"/>
    </row>
    <row r="12" spans="1:7" x14ac:dyDescent="0.25">
      <c r="B12" s="123" t="s">
        <v>173</v>
      </c>
    </row>
    <row r="13" spans="1:7" x14ac:dyDescent="0.25">
      <c r="B13" s="123" t="s">
        <v>174</v>
      </c>
    </row>
    <row r="14" spans="1:7" x14ac:dyDescent="0.25">
      <c r="B14" s="123" t="s">
        <v>176</v>
      </c>
    </row>
    <row r="15" spans="1:7" x14ac:dyDescent="0.25">
      <c r="B15" s="123" t="s">
        <v>175</v>
      </c>
    </row>
    <row r="27" spans="2:2" x14ac:dyDescent="0.25">
      <c r="B27" s="123" t="s">
        <v>212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47" t="s">
        <v>126</v>
      </c>
      <c r="B2" s="147"/>
      <c r="C2" s="147"/>
      <c r="D2" s="147"/>
      <c r="E2" s="147"/>
      <c r="F2" s="147"/>
      <c r="G2" s="147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4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55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48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49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0" t="s">
        <v>69</v>
      </c>
      <c r="B20" s="161"/>
      <c r="C20" s="161"/>
      <c r="D20" s="161"/>
      <c r="E20" s="161"/>
      <c r="F20" s="161"/>
      <c r="G20" s="162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4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55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4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55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4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55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48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49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56" t="s">
        <v>90</v>
      </c>
      <c r="B84" s="157"/>
      <c r="C84" s="157"/>
      <c r="D84" s="157"/>
      <c r="E84" s="157"/>
      <c r="F84" s="157"/>
      <c r="G84" s="158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59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55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47" t="s">
        <v>127</v>
      </c>
      <c r="B2" s="147"/>
      <c r="C2" s="147"/>
      <c r="D2" s="147"/>
      <c r="E2" s="147"/>
      <c r="F2" s="147"/>
      <c r="G2" s="147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48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49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48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49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0" t="s">
        <v>69</v>
      </c>
      <c r="B20" s="161"/>
      <c r="C20" s="161"/>
      <c r="D20" s="161"/>
      <c r="E20" s="161"/>
      <c r="F20" s="161"/>
      <c r="G20" s="162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48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49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48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49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4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55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4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55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56" t="s">
        <v>90</v>
      </c>
      <c r="B84" s="157"/>
      <c r="C84" s="157"/>
      <c r="D84" s="157"/>
      <c r="E84" s="157"/>
      <c r="F84" s="157"/>
      <c r="G84" s="158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15.7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3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49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ht="14.25" customHeight="1" x14ac:dyDescent="0.25">
      <c r="C1" s="38"/>
    </row>
    <row r="2" spans="1:14" ht="14.25" customHeight="1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4.25" customHeight="1" thickBot="1" x14ac:dyDescent="0.3">
      <c r="A3" s="66"/>
      <c r="B3" s="66"/>
      <c r="C3" s="66"/>
      <c r="D3" s="66"/>
      <c r="E3" s="66"/>
      <c r="F3" s="66"/>
      <c r="G3" s="66"/>
    </row>
    <row r="4" spans="1:14" ht="14.2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14.25" customHeight="1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4.2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8</v>
      </c>
      <c r="B7" s="7"/>
      <c r="C7" s="24"/>
      <c r="D7" s="8"/>
      <c r="E7" s="8"/>
      <c r="F7" s="8"/>
      <c r="G7" s="88"/>
      <c r="H7" s="16"/>
    </row>
    <row r="8" spans="1:14" ht="26.25" thickBot="1" x14ac:dyDescent="0.3">
      <c r="A8" s="182" t="s">
        <v>9</v>
      </c>
      <c r="B8" s="30" t="s">
        <v>177</v>
      </c>
      <c r="C8" s="42">
        <v>200</v>
      </c>
      <c r="D8" s="37">
        <v>7.4</v>
      </c>
      <c r="E8" s="37">
        <v>9.31</v>
      </c>
      <c r="F8" s="37">
        <v>2.88</v>
      </c>
      <c r="G8" s="89">
        <v>226</v>
      </c>
      <c r="H8" s="30">
        <v>284</v>
      </c>
    </row>
    <row r="9" spans="1:14" ht="19.5" customHeight="1" thickBot="1" x14ac:dyDescent="0.3">
      <c r="A9" s="183"/>
      <c r="B9" s="39" t="s">
        <v>21</v>
      </c>
      <c r="C9" s="42">
        <v>200</v>
      </c>
      <c r="D9" s="42">
        <v>4.0999999999999996</v>
      </c>
      <c r="E9" s="42">
        <v>4.7</v>
      </c>
      <c r="F9" s="42">
        <v>17.850000000000001</v>
      </c>
      <c r="G9" s="90">
        <v>127</v>
      </c>
      <c r="H9" s="39">
        <v>717</v>
      </c>
      <c r="I9" s="20"/>
      <c r="J9" s="20"/>
    </row>
    <row r="10" spans="1:14" ht="15.75" thickBot="1" x14ac:dyDescent="0.3">
      <c r="A10" s="183"/>
      <c r="B10" s="30" t="s">
        <v>151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/>
      <c r="N10" s="1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33</v>
      </c>
      <c r="N11" s="10"/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C12+C11+C10+C9+C8</f>
        <v>450</v>
      </c>
      <c r="D15" s="33">
        <f t="shared" ref="D15:G15" si="0">D12+D11+D10+D9+D8</f>
        <v>23.1</v>
      </c>
      <c r="E15" s="33">
        <f t="shared" si="0"/>
        <v>23.71</v>
      </c>
      <c r="F15" s="33">
        <f t="shared" si="0"/>
        <v>91.93</v>
      </c>
      <c r="G15" s="33">
        <f t="shared" si="0"/>
        <v>739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>
        <v>0.46</v>
      </c>
      <c r="E16" s="33">
        <v>0</v>
      </c>
      <c r="F16" s="33">
        <v>11.96</v>
      </c>
      <c r="G16" s="91">
        <v>51.75</v>
      </c>
      <c r="H16" s="70"/>
    </row>
    <row r="17" spans="1:8" ht="15.75" thickBot="1" x14ac:dyDescent="0.3">
      <c r="A17" s="185"/>
      <c r="B17" s="53" t="s">
        <v>198</v>
      </c>
      <c r="C17" s="59">
        <v>50</v>
      </c>
      <c r="D17" s="33"/>
      <c r="E17" s="33"/>
      <c r="F17" s="33"/>
      <c r="G17" s="77"/>
      <c r="H17" s="96"/>
    </row>
    <row r="18" spans="1:8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8" ht="26.25" thickBot="1" x14ac:dyDescent="0.3">
      <c r="A19" s="81" t="s">
        <v>149</v>
      </c>
      <c r="B19" s="18"/>
      <c r="C19" s="19">
        <f>C16+C17++C15</f>
        <v>700</v>
      </c>
      <c r="D19" s="19">
        <f t="shared" ref="D19:G19" si="1">D16+D17++D15</f>
        <v>23.560000000000002</v>
      </c>
      <c r="E19" s="19">
        <f t="shared" si="1"/>
        <v>23.71</v>
      </c>
      <c r="F19" s="19">
        <f t="shared" si="1"/>
        <v>103.89000000000001</v>
      </c>
      <c r="G19" s="19">
        <f t="shared" si="1"/>
        <v>790.75</v>
      </c>
      <c r="H19" s="84"/>
    </row>
    <row r="20" spans="1:8" ht="15.75" thickBot="1" x14ac:dyDescent="0.3">
      <c r="A20" s="167"/>
      <c r="B20" s="101" t="s">
        <v>58</v>
      </c>
      <c r="C20" s="103">
        <v>60</v>
      </c>
      <c r="D20" s="105"/>
      <c r="E20" s="105"/>
      <c r="F20" s="105"/>
      <c r="G20" s="106"/>
      <c r="H20" s="101"/>
    </row>
    <row r="21" spans="1:8" ht="15.75" thickBot="1" x14ac:dyDescent="0.3">
      <c r="A21" s="168"/>
      <c r="B21" s="109" t="s">
        <v>178</v>
      </c>
      <c r="C21" s="110">
        <v>200</v>
      </c>
      <c r="D21" s="99">
        <v>4.5</v>
      </c>
      <c r="E21" s="99">
        <v>2.4</v>
      </c>
      <c r="F21" s="99">
        <v>11.3</v>
      </c>
      <c r="G21" s="100">
        <v>26.9</v>
      </c>
      <c r="H21" s="111">
        <v>162</v>
      </c>
    </row>
    <row r="22" spans="1:8" ht="15.75" thickBot="1" x14ac:dyDescent="0.3">
      <c r="A22" s="169"/>
      <c r="B22" s="108" t="s">
        <v>146</v>
      </c>
      <c r="C22" s="102">
        <v>150</v>
      </c>
      <c r="D22" s="37">
        <v>13.9</v>
      </c>
      <c r="E22" s="37">
        <v>1.4</v>
      </c>
      <c r="F22" s="37">
        <v>3.2</v>
      </c>
      <c r="G22" s="89">
        <v>100</v>
      </c>
      <c r="H22" s="30">
        <v>525</v>
      </c>
    </row>
    <row r="23" spans="1:8" ht="15.75" thickBot="1" x14ac:dyDescent="0.3">
      <c r="A23" s="169"/>
      <c r="B23" s="101" t="s">
        <v>152</v>
      </c>
      <c r="C23" s="103">
        <v>70</v>
      </c>
      <c r="D23" s="105">
        <v>13.9</v>
      </c>
      <c r="E23" s="105">
        <v>1.4</v>
      </c>
      <c r="F23" s="105">
        <v>33.200000000000003</v>
      </c>
      <c r="G23" s="106">
        <v>100</v>
      </c>
      <c r="H23" s="101">
        <v>364</v>
      </c>
    </row>
    <row r="24" spans="1:8" ht="15.75" thickBot="1" x14ac:dyDescent="0.3">
      <c r="A24" s="168"/>
      <c r="B24" s="113" t="s">
        <v>153</v>
      </c>
      <c r="C24" s="114">
        <v>180</v>
      </c>
      <c r="D24" s="98">
        <v>0.14000000000000001</v>
      </c>
      <c r="E24" s="98">
        <v>4.0000000000000001E-3</v>
      </c>
      <c r="F24" s="98">
        <v>27.5</v>
      </c>
      <c r="G24" s="115">
        <v>110.8</v>
      </c>
      <c r="H24" s="116">
        <v>645</v>
      </c>
    </row>
    <row r="25" spans="1:8" ht="15.75" thickBot="1" x14ac:dyDescent="0.3">
      <c r="A25" s="169"/>
      <c r="B25" s="112" t="s">
        <v>46</v>
      </c>
      <c r="C25" s="10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39" t="s">
        <v>145</v>
      </c>
    </row>
    <row r="26" spans="1:8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8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8" ht="15.75" thickBot="1" x14ac:dyDescent="0.3">
      <c r="A28" s="92" t="s">
        <v>137</v>
      </c>
      <c r="B28" s="18"/>
      <c r="C28" s="19">
        <f>C25+C24+C23+C22+C21+C20</f>
        <v>720</v>
      </c>
      <c r="D28" s="19">
        <f t="shared" ref="D28:G28" si="2">D25+D24+D23+D22+D21+D20</f>
        <v>34.89</v>
      </c>
      <c r="E28" s="19">
        <f t="shared" si="2"/>
        <v>5.2119999999999997</v>
      </c>
      <c r="F28" s="19">
        <f t="shared" si="2"/>
        <v>82.75</v>
      </c>
      <c r="G28" s="19">
        <f t="shared" si="2"/>
        <v>352.32</v>
      </c>
      <c r="H28" s="83"/>
    </row>
    <row r="29" spans="1:8" ht="15.75" customHeight="1" thickBot="1" x14ac:dyDescent="0.3">
      <c r="A29" s="176"/>
      <c r="B29" s="177"/>
      <c r="C29" s="177"/>
      <c r="D29" s="177"/>
      <c r="E29" s="177"/>
      <c r="F29" s="177"/>
      <c r="G29" s="177"/>
      <c r="H29" s="178"/>
    </row>
    <row r="30" spans="1:8" ht="15.75" thickBot="1" x14ac:dyDescent="0.3">
      <c r="A30" s="170" t="s">
        <v>136</v>
      </c>
      <c r="B30" s="97" t="s">
        <v>194</v>
      </c>
      <c r="C30" s="98">
        <v>70</v>
      </c>
      <c r="D30" s="99">
        <v>4</v>
      </c>
      <c r="E30" s="99">
        <v>5.7</v>
      </c>
      <c r="F30" s="99">
        <v>13.1</v>
      </c>
      <c r="G30" s="100">
        <v>205</v>
      </c>
      <c r="H30" s="86"/>
    </row>
    <row r="31" spans="1:8" ht="15.75" thickBot="1" x14ac:dyDescent="0.3">
      <c r="A31" s="171"/>
      <c r="B31" s="97" t="s">
        <v>21</v>
      </c>
      <c r="C31" s="98">
        <v>200</v>
      </c>
      <c r="D31" s="99">
        <v>0</v>
      </c>
      <c r="E31" s="99">
        <v>0</v>
      </c>
      <c r="F31" s="99">
        <v>10</v>
      </c>
      <c r="G31" s="100">
        <v>43</v>
      </c>
      <c r="H31" s="86">
        <v>713</v>
      </c>
    </row>
    <row r="32" spans="1:8" ht="15.75" thickBot="1" x14ac:dyDescent="0.3">
      <c r="A32" s="171"/>
      <c r="B32" s="97"/>
      <c r="C32" s="98"/>
      <c r="D32" s="99"/>
      <c r="E32" s="99"/>
      <c r="F32" s="99"/>
      <c r="G32" s="100"/>
      <c r="H32" s="86"/>
    </row>
    <row r="33" spans="1:9" ht="15.75" thickBot="1" x14ac:dyDescent="0.3">
      <c r="A33" s="172"/>
      <c r="B33" s="30"/>
      <c r="C33" s="42"/>
      <c r="D33" s="37"/>
      <c r="E33" s="37"/>
      <c r="F33" s="37"/>
      <c r="G33" s="89"/>
      <c r="H33" s="86"/>
    </row>
    <row r="34" spans="1:9" ht="15.75" thickBot="1" x14ac:dyDescent="0.3">
      <c r="A34" s="92" t="s">
        <v>138</v>
      </c>
      <c r="B34" s="18"/>
      <c r="C34" s="19">
        <f>C31+C30</f>
        <v>270</v>
      </c>
      <c r="D34" s="19">
        <f t="shared" ref="D34:G34" si="3">D31+D30</f>
        <v>4</v>
      </c>
      <c r="E34" s="19">
        <f t="shared" si="3"/>
        <v>5.7</v>
      </c>
      <c r="F34" s="19">
        <f t="shared" si="3"/>
        <v>23.1</v>
      </c>
      <c r="G34" s="19">
        <f t="shared" si="3"/>
        <v>248</v>
      </c>
      <c r="H34" s="85"/>
      <c r="I34" s="20"/>
    </row>
    <row r="35" spans="1:9" ht="15.75" thickBot="1" x14ac:dyDescent="0.3">
      <c r="A35" s="93" t="s">
        <v>139</v>
      </c>
      <c r="B35" s="94"/>
      <c r="C35" s="95">
        <f>C34+C28+C19</f>
        <v>1690</v>
      </c>
      <c r="D35" s="95">
        <f>D34+D28+D19</f>
        <v>62.45</v>
      </c>
      <c r="E35" s="95">
        <f>E34+E28+E19</f>
        <v>34.622</v>
      </c>
      <c r="F35" s="95">
        <f>F34+F28+F19</f>
        <v>209.74</v>
      </c>
      <c r="G35" s="95">
        <f>G34+G28+G19</f>
        <v>1391.07</v>
      </c>
      <c r="H35" s="87"/>
    </row>
    <row r="36" spans="1:9" x14ac:dyDescent="0.25">
      <c r="C36"/>
      <c r="D36"/>
      <c r="E36"/>
      <c r="F36"/>
      <c r="G36"/>
    </row>
    <row r="37" spans="1:9" x14ac:dyDescent="0.25">
      <c r="C37"/>
      <c r="D37"/>
      <c r="E37"/>
      <c r="F37"/>
      <c r="G37"/>
    </row>
    <row r="38" spans="1:9" x14ac:dyDescent="0.25">
      <c r="C38"/>
      <c r="D38"/>
      <c r="E38"/>
      <c r="F38"/>
      <c r="G38"/>
    </row>
    <row r="39" spans="1:9" x14ac:dyDescent="0.25">
      <c r="C39"/>
      <c r="D39"/>
      <c r="E39"/>
      <c r="F39"/>
      <c r="G39"/>
    </row>
    <row r="40" spans="1:9" x14ac:dyDescent="0.25">
      <c r="C40"/>
      <c r="D40"/>
      <c r="E40"/>
      <c r="F40"/>
      <c r="G40"/>
    </row>
    <row r="41" spans="1:9" x14ac:dyDescent="0.25">
      <c r="C41"/>
      <c r="D41"/>
      <c r="E41"/>
      <c r="F41"/>
      <c r="G41"/>
    </row>
    <row r="42" spans="1:9" x14ac:dyDescent="0.25">
      <c r="C42"/>
      <c r="D42"/>
      <c r="E42"/>
      <c r="F42"/>
      <c r="G42"/>
    </row>
    <row r="43" spans="1:9" x14ac:dyDescent="0.25">
      <c r="C43"/>
      <c r="D43"/>
      <c r="E43"/>
      <c r="F43"/>
      <c r="G43"/>
    </row>
    <row r="44" spans="1:9" x14ac:dyDescent="0.25">
      <c r="C44"/>
      <c r="D44"/>
      <c r="E44"/>
      <c r="F44"/>
      <c r="G44"/>
    </row>
    <row r="45" spans="1:9" ht="19.5" customHeight="1" x14ac:dyDescent="0.25">
      <c r="C45"/>
      <c r="D45"/>
      <c r="E45"/>
      <c r="F45"/>
      <c r="G45"/>
    </row>
    <row r="46" spans="1:9" ht="17.25" customHeight="1" x14ac:dyDescent="0.25">
      <c r="C46"/>
      <c r="D46"/>
      <c r="E46"/>
      <c r="F46"/>
      <c r="G46"/>
    </row>
    <row r="47" spans="1:9" x14ac:dyDescent="0.25">
      <c r="C47"/>
      <c r="D47"/>
      <c r="E47"/>
      <c r="F47"/>
      <c r="G47"/>
    </row>
    <row r="48" spans="1:9" x14ac:dyDescent="0.25">
      <c r="C48"/>
      <c r="D48"/>
      <c r="E48"/>
      <c r="F48"/>
      <c r="G48"/>
    </row>
    <row r="49" customFormat="1" ht="20.25" customHeight="1" x14ac:dyDescent="0.25"/>
    <row r="50" customFormat="1" ht="20.25" customHeight="1" x14ac:dyDescent="0.25"/>
    <row r="51" customFormat="1" ht="19.5" customHeight="1" x14ac:dyDescent="0.25"/>
    <row r="52" customFormat="1" x14ac:dyDescent="0.25"/>
    <row r="53" customFormat="1" ht="18" customHeight="1" x14ac:dyDescent="0.25"/>
    <row r="54" customFormat="1" x14ac:dyDescent="0.25"/>
    <row r="55" customFormat="1" ht="15.75" customHeigh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x14ac:dyDescent="0.25">
      <c r="C121"/>
      <c r="D121"/>
      <c r="E121"/>
      <c r="F121"/>
      <c r="G121"/>
    </row>
    <row r="122" spans="3:13" x14ac:dyDescent="0.25">
      <c r="C122"/>
      <c r="D122"/>
      <c r="E122"/>
      <c r="F122"/>
      <c r="G1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ht="17.25" customHeight="1" x14ac:dyDescent="0.25">
      <c r="C126"/>
      <c r="D126"/>
      <c r="E126"/>
      <c r="F126"/>
      <c r="G126"/>
      <c r="L126" s="21"/>
      <c r="M126" s="22"/>
    </row>
    <row r="127" spans="3:13" x14ac:dyDescent="0.25">
      <c r="C127"/>
      <c r="D127"/>
      <c r="E127"/>
      <c r="F127"/>
      <c r="G127"/>
      <c r="L127" s="21"/>
      <c r="M127" s="22"/>
    </row>
    <row r="128" spans="3:13" x14ac:dyDescent="0.25">
      <c r="C128"/>
      <c r="D128"/>
      <c r="E128"/>
      <c r="F128"/>
      <c r="G128"/>
    </row>
    <row r="129" spans="2:13" x14ac:dyDescent="0.25">
      <c r="C129"/>
      <c r="D129"/>
      <c r="E129"/>
      <c r="F129"/>
      <c r="G129"/>
    </row>
    <row r="130" spans="2:13" x14ac:dyDescent="0.25">
      <c r="C130"/>
      <c r="D130"/>
      <c r="E130"/>
      <c r="F130"/>
      <c r="G130"/>
    </row>
    <row r="131" spans="2:13" x14ac:dyDescent="0.25">
      <c r="C131"/>
      <c r="D131"/>
      <c r="E131"/>
      <c r="F131"/>
      <c r="G131"/>
    </row>
    <row r="132" spans="2:13" x14ac:dyDescent="0.25">
      <c r="M132" s="20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2:13" x14ac:dyDescent="0.25">
      <c r="B143" s="29"/>
      <c r="D143" s="55"/>
      <c r="E143" s="55"/>
      <c r="F143" s="55"/>
      <c r="G143" s="55"/>
      <c r="H143" s="29"/>
      <c r="I143" s="29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11">
    <mergeCell ref="A2:G2"/>
    <mergeCell ref="A4:A6"/>
    <mergeCell ref="A20:A27"/>
    <mergeCell ref="A30:A33"/>
    <mergeCell ref="D4:F4"/>
    <mergeCell ref="G4:G5"/>
    <mergeCell ref="A29:H29"/>
    <mergeCell ref="H4:H6"/>
    <mergeCell ref="B4:B6"/>
    <mergeCell ref="A8:A15"/>
    <mergeCell ref="A17:A18"/>
  </mergeCells>
  <pageMargins left="0.19685039370078741" right="0.19685039370078741" top="0.19685039370078741" bottom="0.19685039370078741" header="0.31496062992125984" footer="0.31496062992125984"/>
  <pageSetup paperSize="9" scale="28" orientation="landscape" r:id="rId1"/>
  <rowBreaks count="1" manualBreakCount="1">
    <brk id="35" max="13" man="1"/>
  </rowBreaks>
  <colBreaks count="1" manualBreakCount="1">
    <brk id="13" max="1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16</v>
      </c>
      <c r="B7" s="7"/>
      <c r="C7" s="24"/>
      <c r="D7" s="8"/>
      <c r="E7" s="8"/>
      <c r="F7" s="8"/>
      <c r="G7" s="88"/>
      <c r="H7" s="16"/>
    </row>
    <row r="8" spans="1:14" ht="26.25" thickBot="1" x14ac:dyDescent="0.3">
      <c r="A8" s="182" t="s">
        <v>9</v>
      </c>
      <c r="B8" s="30" t="s">
        <v>205</v>
      </c>
      <c r="C8" s="42">
        <v>200</v>
      </c>
      <c r="D8" s="37">
        <v>6.5</v>
      </c>
      <c r="E8" s="37">
        <v>6.2</v>
      </c>
      <c r="F8" s="37">
        <v>49.9</v>
      </c>
      <c r="G8" s="89">
        <v>313.60000000000002</v>
      </c>
      <c r="H8" s="30">
        <v>519</v>
      </c>
    </row>
    <row r="9" spans="1:14" ht="19.5" customHeight="1" thickBot="1" x14ac:dyDescent="0.3">
      <c r="A9" s="183"/>
      <c r="B9" s="39" t="s">
        <v>21</v>
      </c>
      <c r="C9" s="42">
        <v>200</v>
      </c>
      <c r="D9" s="42">
        <v>5.7</v>
      </c>
      <c r="E9" s="42">
        <v>6.4</v>
      </c>
      <c r="F9" s="42">
        <v>29.3</v>
      </c>
      <c r="G9" s="90">
        <v>191.6</v>
      </c>
      <c r="H9" s="39">
        <v>715</v>
      </c>
      <c r="I9" s="20"/>
      <c r="J9" s="20"/>
    </row>
    <row r="10" spans="1:14" ht="15.75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 t="s">
        <v>145</v>
      </c>
      <c r="N10" s="1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>
        <v>33</v>
      </c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C12+C11+C10+C9+C8</f>
        <v>450</v>
      </c>
      <c r="D15" s="33">
        <f t="shared" ref="D15:G15" si="0">D11+D10+D9+D8</f>
        <v>23.8</v>
      </c>
      <c r="E15" s="33">
        <f t="shared" si="0"/>
        <v>22.3</v>
      </c>
      <c r="F15" s="33">
        <f t="shared" si="0"/>
        <v>150.4</v>
      </c>
      <c r="G15" s="33">
        <f t="shared" si="0"/>
        <v>891.2</v>
      </c>
      <c r="H15" s="70"/>
    </row>
    <row r="16" spans="1:14" ht="15.75" thickBot="1" x14ac:dyDescent="0.3">
      <c r="A16" s="107" t="s">
        <v>148</v>
      </c>
      <c r="B16" s="53" t="s">
        <v>199</v>
      </c>
      <c r="C16" s="59">
        <v>200</v>
      </c>
      <c r="D16" s="33"/>
      <c r="E16" s="33"/>
      <c r="F16" s="33"/>
      <c r="G16" s="91"/>
      <c r="H16" s="70"/>
    </row>
    <row r="17" spans="1:9" ht="15.75" thickBot="1" x14ac:dyDescent="0.3">
      <c r="A17" s="185"/>
      <c r="B17" s="53" t="s">
        <v>151</v>
      </c>
      <c r="C17" s="59">
        <v>40</v>
      </c>
      <c r="D17" s="33"/>
      <c r="E17" s="33"/>
      <c r="F17" s="33"/>
      <c r="G17" s="77"/>
      <c r="H17" s="96" t="s">
        <v>145</v>
      </c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7.75" customHeight="1" thickBot="1" x14ac:dyDescent="0.3">
      <c r="A19" s="81" t="s">
        <v>149</v>
      </c>
      <c r="B19" s="18"/>
      <c r="C19" s="19">
        <f>C17+C16+C15</f>
        <v>690</v>
      </c>
      <c r="D19" s="19">
        <f t="shared" ref="D19:G19" si="1">D17+D16+D15</f>
        <v>23.8</v>
      </c>
      <c r="E19" s="19">
        <f t="shared" si="1"/>
        <v>22.3</v>
      </c>
      <c r="F19" s="19">
        <f t="shared" si="1"/>
        <v>150.4</v>
      </c>
      <c r="G19" s="19">
        <f t="shared" si="1"/>
        <v>891.2</v>
      </c>
      <c r="H19" s="84"/>
    </row>
    <row r="20" spans="1:9" ht="15.75" thickBot="1" x14ac:dyDescent="0.3">
      <c r="A20" s="167"/>
      <c r="B20" s="101" t="s">
        <v>109</v>
      </c>
      <c r="C20" s="103">
        <v>70</v>
      </c>
      <c r="D20" s="105">
        <v>0.4</v>
      </c>
      <c r="E20" s="105">
        <v>2.8</v>
      </c>
      <c r="F20" s="105">
        <v>2.8</v>
      </c>
      <c r="G20" s="106">
        <v>38.799999999999997</v>
      </c>
      <c r="H20" s="101">
        <v>108</v>
      </c>
    </row>
    <row r="21" spans="1:9" ht="15" customHeight="1" thickBot="1" x14ac:dyDescent="0.3">
      <c r="A21" s="168"/>
      <c r="B21" s="109" t="s">
        <v>179</v>
      </c>
      <c r="C21" s="110">
        <v>200</v>
      </c>
      <c r="D21" s="99">
        <v>1.99</v>
      </c>
      <c r="E21" s="99">
        <v>6.34</v>
      </c>
      <c r="F21" s="99">
        <v>15.35</v>
      </c>
      <c r="G21" s="100">
        <v>118.2</v>
      </c>
      <c r="H21" s="117">
        <v>154</v>
      </c>
    </row>
    <row r="22" spans="1:9" ht="15.75" thickBot="1" x14ac:dyDescent="0.3">
      <c r="A22" s="169"/>
      <c r="B22" s="108" t="s">
        <v>140</v>
      </c>
      <c r="C22" s="102">
        <v>150</v>
      </c>
      <c r="D22" s="37">
        <v>2</v>
      </c>
      <c r="E22" s="37">
        <v>5</v>
      </c>
      <c r="F22" s="37">
        <v>26</v>
      </c>
      <c r="G22" s="89">
        <v>140</v>
      </c>
      <c r="H22" s="30">
        <v>513</v>
      </c>
    </row>
    <row r="23" spans="1:9" ht="15.75" thickBot="1" x14ac:dyDescent="0.3">
      <c r="A23" s="169"/>
      <c r="B23" s="101" t="s">
        <v>156</v>
      </c>
      <c r="C23" s="103">
        <v>80</v>
      </c>
      <c r="D23" s="105">
        <v>11.6</v>
      </c>
      <c r="E23" s="105">
        <v>9.4</v>
      </c>
      <c r="F23" s="105">
        <v>15.8</v>
      </c>
      <c r="G23" s="106">
        <v>198.6</v>
      </c>
      <c r="H23" s="101">
        <v>466</v>
      </c>
    </row>
    <row r="24" spans="1:9" ht="15" customHeight="1" thickBot="1" x14ac:dyDescent="0.3">
      <c r="A24" s="168"/>
      <c r="B24" s="113" t="s">
        <v>180</v>
      </c>
      <c r="C24" s="114">
        <v>180</v>
      </c>
      <c r="D24" s="98">
        <v>0.16</v>
      </c>
      <c r="E24" s="98">
        <v>0</v>
      </c>
      <c r="F24" s="98">
        <v>18.399999999999999</v>
      </c>
      <c r="G24" s="115">
        <v>72.8</v>
      </c>
      <c r="H24" s="118">
        <v>639</v>
      </c>
    </row>
    <row r="25" spans="1:9" ht="15.75" thickBot="1" x14ac:dyDescent="0.3">
      <c r="A25" s="169"/>
      <c r="B25" s="112" t="s">
        <v>46</v>
      </c>
      <c r="C25" s="10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39" t="s">
        <v>145</v>
      </c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C25+C24+C23+C22+C21+C20</f>
        <v>740</v>
      </c>
      <c r="D28" s="19">
        <f t="shared" ref="D28:G28" si="2">D25+D24+D23+D22+D21+D20</f>
        <v>18.599999999999998</v>
      </c>
      <c r="E28" s="19">
        <f t="shared" si="2"/>
        <v>23.547999999999998</v>
      </c>
      <c r="F28" s="19">
        <f t="shared" si="2"/>
        <v>85.899999999999991</v>
      </c>
      <c r="G28" s="19">
        <f t="shared" si="2"/>
        <v>583.02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  <c r="I29" s="20"/>
    </row>
    <row r="30" spans="1:9" ht="15.75" thickBot="1" x14ac:dyDescent="0.3">
      <c r="A30" s="170" t="s">
        <v>136</v>
      </c>
      <c r="B30" s="97" t="s">
        <v>158</v>
      </c>
      <c r="C30" s="98">
        <v>80</v>
      </c>
      <c r="D30" s="99">
        <v>4.2</v>
      </c>
      <c r="E30" s="99">
        <v>3.8</v>
      </c>
      <c r="F30" s="99">
        <v>36.4</v>
      </c>
      <c r="G30" s="100">
        <v>195</v>
      </c>
      <c r="H30" s="119">
        <v>772</v>
      </c>
    </row>
    <row r="31" spans="1:9" ht="15.75" thickBot="1" x14ac:dyDescent="0.3">
      <c r="A31" s="171"/>
      <c r="B31" s="97" t="s">
        <v>209</v>
      </c>
      <c r="C31" s="98">
        <v>20</v>
      </c>
      <c r="D31" s="99"/>
      <c r="E31" s="99"/>
      <c r="F31" s="99"/>
      <c r="G31" s="100"/>
      <c r="H31" s="119" t="s">
        <v>145</v>
      </c>
    </row>
    <row r="32" spans="1:9" ht="15.75" thickBot="1" x14ac:dyDescent="0.3">
      <c r="A32" s="171"/>
      <c r="B32" s="97" t="s">
        <v>21</v>
      </c>
      <c r="C32" s="98">
        <v>200</v>
      </c>
      <c r="D32" s="99">
        <v>5.8</v>
      </c>
      <c r="E32" s="99">
        <v>5</v>
      </c>
      <c r="F32" s="99">
        <v>9.6</v>
      </c>
      <c r="G32" s="100">
        <v>108</v>
      </c>
      <c r="H32" s="119">
        <v>727</v>
      </c>
    </row>
    <row r="33" spans="1:8" ht="15.75" thickBot="1" x14ac:dyDescent="0.3">
      <c r="A33" s="172"/>
      <c r="B33" s="30"/>
      <c r="C33" s="42"/>
      <c r="D33" s="37"/>
      <c r="E33" s="37"/>
      <c r="F33" s="37"/>
      <c r="G33" s="89"/>
      <c r="H33" s="119"/>
    </row>
    <row r="34" spans="1:8" ht="15.75" thickBot="1" x14ac:dyDescent="0.3">
      <c r="A34" s="92" t="s">
        <v>138</v>
      </c>
      <c r="B34" s="18"/>
      <c r="C34" s="19">
        <f>C32+C31+C30</f>
        <v>300</v>
      </c>
      <c r="D34" s="19">
        <f t="shared" ref="D34:G34" si="3">D32+D31+D30</f>
        <v>10</v>
      </c>
      <c r="E34" s="19">
        <f t="shared" si="3"/>
        <v>8.8000000000000007</v>
      </c>
      <c r="F34" s="19">
        <f t="shared" si="3"/>
        <v>46</v>
      </c>
      <c r="G34" s="19">
        <f t="shared" si="3"/>
        <v>303</v>
      </c>
      <c r="H34" s="85"/>
    </row>
    <row r="35" spans="1:8" ht="15.75" thickBot="1" x14ac:dyDescent="0.3">
      <c r="A35" s="93" t="s">
        <v>139</v>
      </c>
      <c r="B35" s="94"/>
      <c r="C35" s="95">
        <f>C34+C28+C19</f>
        <v>1730</v>
      </c>
      <c r="D35" s="95">
        <f>D34+D28+D19</f>
        <v>52.4</v>
      </c>
      <c r="E35" s="95">
        <f>E34+E28+E19</f>
        <v>54.647999999999996</v>
      </c>
      <c r="F35" s="95">
        <f>F34+F28+F19</f>
        <v>282.29999999999995</v>
      </c>
      <c r="G35" s="95">
        <f>G34+G28+G19</f>
        <v>1777.22</v>
      </c>
      <c r="H35" s="87"/>
    </row>
    <row r="36" spans="1:8" ht="5.25" customHeight="1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3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K142" s="3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9:H29"/>
    <mergeCell ref="A30:A33"/>
    <mergeCell ref="H4:H6"/>
    <mergeCell ref="A2:G2"/>
    <mergeCell ref="A4:A6"/>
    <mergeCell ref="B4:B6"/>
    <mergeCell ref="D4:F4"/>
    <mergeCell ref="G4:G5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rowBreaks count="1" manualBreakCount="1">
    <brk id="30" max="13" man="1"/>
  </rowBreaks>
  <colBreaks count="1" manualBreakCount="1">
    <brk id="8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51"/>
  <sheetViews>
    <sheetView view="pageBreakPreview" zoomScaleSheetLayoutView="100" workbookViewId="0">
      <selection activeCell="A36" sqref="A1:XFD36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15.75" thickBot="1" x14ac:dyDescent="0.3">
      <c r="A7" s="82" t="s">
        <v>22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181</v>
      </c>
      <c r="C8" s="42">
        <v>200</v>
      </c>
      <c r="D8" s="37">
        <v>7.4</v>
      </c>
      <c r="E8" s="37">
        <v>9.31</v>
      </c>
      <c r="F8" s="37">
        <v>2.88</v>
      </c>
      <c r="G8" s="89">
        <v>226</v>
      </c>
      <c r="H8" s="30">
        <v>284</v>
      </c>
    </row>
    <row r="9" spans="1:14" ht="15.75" thickBot="1" x14ac:dyDescent="0.3">
      <c r="A9" s="183"/>
      <c r="B9" s="39" t="s">
        <v>21</v>
      </c>
      <c r="C9" s="42">
        <v>200</v>
      </c>
      <c r="D9" s="42">
        <v>4.2</v>
      </c>
      <c r="E9" s="42">
        <v>4.8</v>
      </c>
      <c r="F9" s="42">
        <v>18</v>
      </c>
      <c r="G9" s="90">
        <v>131</v>
      </c>
      <c r="H9" s="39">
        <v>725</v>
      </c>
      <c r="N9" s="10"/>
    </row>
    <row r="10" spans="1:14" ht="15.75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 t="s">
        <v>145</v>
      </c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C11+C10+C9+C8</f>
        <v>450</v>
      </c>
      <c r="D15" s="33">
        <f t="shared" ref="D15:G15" si="0">D11+D10+D9+D8</f>
        <v>23.200000000000003</v>
      </c>
      <c r="E15" s="33">
        <f t="shared" si="0"/>
        <v>23.810000000000002</v>
      </c>
      <c r="F15" s="33">
        <f t="shared" si="0"/>
        <v>92.08</v>
      </c>
      <c r="G15" s="33">
        <f t="shared" si="0"/>
        <v>743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>
        <v>0.46</v>
      </c>
      <c r="E16" s="33">
        <v>0</v>
      </c>
      <c r="F16" s="33">
        <v>11.96</v>
      </c>
      <c r="G16" s="91">
        <v>51.75</v>
      </c>
      <c r="H16" s="70"/>
    </row>
    <row r="17" spans="1:9" ht="15.75" thickBot="1" x14ac:dyDescent="0.3">
      <c r="A17" s="185"/>
      <c r="B17" s="53" t="s">
        <v>196</v>
      </c>
      <c r="C17" s="59">
        <v>30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6.25" customHeight="1" thickBot="1" x14ac:dyDescent="0.3">
      <c r="A19" s="81" t="s">
        <v>149</v>
      </c>
      <c r="B19" s="18"/>
      <c r="C19" s="19">
        <f>C16+C15</f>
        <v>650</v>
      </c>
      <c r="D19" s="19">
        <f t="shared" ref="D19:G19" si="1">D16+D15</f>
        <v>23.660000000000004</v>
      </c>
      <c r="E19" s="19">
        <f t="shared" si="1"/>
        <v>23.810000000000002</v>
      </c>
      <c r="F19" s="19">
        <f t="shared" si="1"/>
        <v>104.03999999999999</v>
      </c>
      <c r="G19" s="19">
        <f t="shared" si="1"/>
        <v>794.75</v>
      </c>
      <c r="H19" s="84"/>
    </row>
    <row r="20" spans="1:9" ht="15.75" thickBot="1" x14ac:dyDescent="0.3">
      <c r="A20" s="167"/>
      <c r="B20" s="101"/>
      <c r="C20" s="103"/>
      <c r="D20" s="105"/>
      <c r="E20" s="105"/>
      <c r="F20" s="105"/>
      <c r="G20" s="106"/>
      <c r="H20" s="101"/>
    </row>
    <row r="21" spans="1:9" ht="15.75" thickBot="1" x14ac:dyDescent="0.3">
      <c r="A21" s="168"/>
      <c r="B21" s="109" t="s">
        <v>182</v>
      </c>
      <c r="C21" s="110">
        <v>200</v>
      </c>
      <c r="D21" s="99">
        <v>7.18</v>
      </c>
      <c r="E21" s="99">
        <v>2.84</v>
      </c>
      <c r="F21" s="99">
        <v>11.76</v>
      </c>
      <c r="G21" s="100">
        <v>102.26</v>
      </c>
      <c r="H21" s="111">
        <v>160</v>
      </c>
    </row>
    <row r="22" spans="1:9" ht="15" customHeight="1" thickBot="1" x14ac:dyDescent="0.3">
      <c r="A22" s="169"/>
      <c r="B22" s="108" t="s">
        <v>183</v>
      </c>
      <c r="C22" s="110">
        <v>180</v>
      </c>
      <c r="D22" s="99">
        <v>5.7</v>
      </c>
      <c r="E22" s="99">
        <v>8.6</v>
      </c>
      <c r="F22" s="99">
        <v>13.7</v>
      </c>
      <c r="G22" s="100">
        <v>139</v>
      </c>
      <c r="H22" s="30">
        <v>543</v>
      </c>
    </row>
    <row r="23" spans="1:9" ht="15.75" thickBot="1" x14ac:dyDescent="0.3">
      <c r="A23" s="169"/>
      <c r="B23" s="101" t="s">
        <v>202</v>
      </c>
      <c r="C23" s="103">
        <v>180</v>
      </c>
      <c r="D23" s="105">
        <v>0.14000000000000001</v>
      </c>
      <c r="E23" s="105">
        <v>0.02</v>
      </c>
      <c r="F23" s="105">
        <v>24.43</v>
      </c>
      <c r="G23" s="106">
        <v>96.24</v>
      </c>
      <c r="H23" s="101">
        <v>732</v>
      </c>
    </row>
    <row r="24" spans="1:9" ht="15.75" thickBot="1" x14ac:dyDescent="0.3">
      <c r="A24" s="168"/>
      <c r="B24" s="113" t="s">
        <v>46</v>
      </c>
      <c r="C24" s="114">
        <v>60</v>
      </c>
      <c r="D24" s="42">
        <v>2.4500000000000002</v>
      </c>
      <c r="E24" s="42">
        <v>8.0000000000000002E-3</v>
      </c>
      <c r="F24" s="42">
        <v>7.55</v>
      </c>
      <c r="G24" s="90">
        <v>14.62</v>
      </c>
      <c r="H24" s="116" t="s">
        <v>145</v>
      </c>
    </row>
    <row r="25" spans="1:9" ht="15.75" thickBot="1" x14ac:dyDescent="0.3">
      <c r="A25" s="169"/>
      <c r="B25" s="112"/>
      <c r="C25" s="104"/>
      <c r="D25" s="42"/>
      <c r="E25" s="42"/>
      <c r="F25" s="42"/>
      <c r="G25" s="90"/>
      <c r="H25" s="39"/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C24+C23+C22+C21+C20</f>
        <v>620</v>
      </c>
      <c r="D28" s="19">
        <f t="shared" ref="D28:G28" si="2">D24+D23+D22+D21+D20</f>
        <v>15.47</v>
      </c>
      <c r="E28" s="19">
        <f t="shared" si="2"/>
        <v>11.468</v>
      </c>
      <c r="F28" s="19">
        <f t="shared" si="2"/>
        <v>57.44</v>
      </c>
      <c r="G28" s="19">
        <f t="shared" si="2"/>
        <v>352.12</v>
      </c>
      <c r="H28" s="83"/>
      <c r="I28" s="20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</row>
    <row r="30" spans="1:9" ht="26.25" thickBot="1" x14ac:dyDescent="0.3">
      <c r="A30" s="170" t="s">
        <v>136</v>
      </c>
      <c r="B30" s="97" t="s">
        <v>206</v>
      </c>
      <c r="C30" s="98">
        <v>100</v>
      </c>
      <c r="D30" s="99">
        <v>17.920000000000002</v>
      </c>
      <c r="E30" s="99">
        <v>20.56</v>
      </c>
      <c r="F30" s="99">
        <v>13.19</v>
      </c>
      <c r="G30" s="100">
        <v>429.51</v>
      </c>
      <c r="H30" s="146">
        <v>326</v>
      </c>
    </row>
    <row r="31" spans="1:9" ht="15.75" thickBot="1" x14ac:dyDescent="0.3">
      <c r="A31" s="171"/>
      <c r="B31" s="97" t="s">
        <v>21</v>
      </c>
      <c r="C31" s="42">
        <v>200</v>
      </c>
      <c r="D31" s="42">
        <v>4.2</v>
      </c>
      <c r="E31" s="42">
        <v>4.8</v>
      </c>
      <c r="F31" s="42">
        <v>18</v>
      </c>
      <c r="G31" s="90">
        <v>131</v>
      </c>
      <c r="H31" s="39">
        <v>725</v>
      </c>
    </row>
    <row r="32" spans="1:9" ht="15.75" thickBot="1" x14ac:dyDescent="0.3">
      <c r="A32" s="171"/>
      <c r="B32" s="97"/>
      <c r="C32" s="98"/>
      <c r="D32" s="99"/>
      <c r="E32" s="99"/>
      <c r="F32" s="99"/>
      <c r="G32" s="100"/>
      <c r="H32" s="86"/>
    </row>
    <row r="33" spans="1:8" ht="15.75" thickBot="1" x14ac:dyDescent="0.3">
      <c r="A33" s="171"/>
      <c r="B33" s="97"/>
      <c r="C33" s="98"/>
      <c r="D33" s="105"/>
      <c r="E33" s="105"/>
      <c r="F33" s="105"/>
      <c r="G33" s="106"/>
      <c r="H33" s="101"/>
    </row>
    <row r="34" spans="1:8" ht="15.75" thickBot="1" x14ac:dyDescent="0.3">
      <c r="A34" s="172"/>
      <c r="B34" s="30"/>
      <c r="C34" s="42"/>
      <c r="D34" s="42"/>
      <c r="E34" s="42"/>
      <c r="F34" s="42"/>
      <c r="G34" s="90"/>
      <c r="H34" s="116"/>
    </row>
    <row r="35" spans="1:8" ht="15.75" thickBot="1" x14ac:dyDescent="0.3">
      <c r="A35" s="92" t="s">
        <v>138</v>
      </c>
      <c r="B35" s="18"/>
      <c r="C35" s="19">
        <f>C32+C31+C30+C33+C34</f>
        <v>300</v>
      </c>
      <c r="D35" s="19">
        <f t="shared" ref="D35:G35" si="3">D32+D31+D30+D33+D34</f>
        <v>22.12</v>
      </c>
      <c r="E35" s="19">
        <f t="shared" si="3"/>
        <v>25.36</v>
      </c>
      <c r="F35" s="19">
        <f t="shared" si="3"/>
        <v>31.189999999999998</v>
      </c>
      <c r="G35" s="19">
        <f t="shared" si="3"/>
        <v>560.51</v>
      </c>
      <c r="H35" s="85"/>
    </row>
    <row r="36" spans="1:8" ht="15.75" thickBot="1" x14ac:dyDescent="0.3">
      <c r="A36" s="93" t="s">
        <v>139</v>
      </c>
      <c r="B36" s="94"/>
      <c r="C36" s="95">
        <f>C35+C28+C19</f>
        <v>1570</v>
      </c>
      <c r="D36" s="95">
        <f>D35+D28+D19</f>
        <v>61.250000000000007</v>
      </c>
      <c r="E36" s="95">
        <f>E35+E28+E19</f>
        <v>60.638000000000005</v>
      </c>
      <c r="F36" s="95">
        <f>F35+F28+F19</f>
        <v>192.67</v>
      </c>
      <c r="G36" s="95">
        <f>G35+G28+G19</f>
        <v>1707.38</v>
      </c>
      <c r="H36" s="87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C132"/>
      <c r="D132"/>
      <c r="E132"/>
      <c r="F132"/>
      <c r="G132"/>
      <c r="I132" s="29"/>
    </row>
    <row r="133" spans="2:13" x14ac:dyDescent="0.25"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28"/>
      <c r="D135" s="55"/>
      <c r="E135" s="55"/>
      <c r="F135" s="55"/>
      <c r="G135" s="55"/>
      <c r="H135" s="23"/>
      <c r="I135" s="29"/>
      <c r="K135" s="23"/>
    </row>
    <row r="136" spans="2:13" x14ac:dyDescent="0.25">
      <c r="B136" s="29"/>
      <c r="C136" s="28"/>
      <c r="D136" s="56"/>
      <c r="E136" s="56"/>
      <c r="F136" s="56"/>
      <c r="G136" s="56"/>
      <c r="H136" s="29"/>
      <c r="I136" s="29"/>
      <c r="K136" s="36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0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C141" s="57"/>
      <c r="D141" s="55"/>
      <c r="E141" s="55"/>
      <c r="F141" s="55"/>
      <c r="G141" s="55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C143" s="57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D144" s="55"/>
      <c r="E144" s="55"/>
      <c r="F144" s="55"/>
      <c r="G144" s="55"/>
      <c r="H144" s="29"/>
      <c r="I144" s="29"/>
    </row>
    <row r="145" spans="2:13" x14ac:dyDescent="0.25">
      <c r="B145" s="29"/>
      <c r="C145" s="57"/>
      <c r="D145" s="55"/>
      <c r="E145" s="55"/>
      <c r="F145" s="55"/>
      <c r="G145" s="55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  <row r="151" spans="2:13" x14ac:dyDescent="0.25">
      <c r="B151" s="29"/>
      <c r="D151" s="54"/>
      <c r="E151" s="54"/>
      <c r="F151" s="54"/>
      <c r="G151" s="54"/>
      <c r="H151" s="29"/>
    </row>
  </sheetData>
  <mergeCells count="11">
    <mergeCell ref="A2:G2"/>
    <mergeCell ref="A4:A6"/>
    <mergeCell ref="B4:B6"/>
    <mergeCell ref="D4:F4"/>
    <mergeCell ref="G4:G5"/>
    <mergeCell ref="A29:H29"/>
    <mergeCell ref="A30:A34"/>
    <mergeCell ref="H4:H6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headerFooter scaleWithDoc="0"/>
  <rowBreaks count="1" manualBreakCount="1">
    <brk id="29" max="13" man="1"/>
  </rowBreaks>
  <colBreaks count="1" manualBreakCount="1">
    <brk id="8" max="1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5.7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25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184</v>
      </c>
      <c r="C8" s="42">
        <v>200</v>
      </c>
      <c r="D8" s="37">
        <v>8.1999999999999993</v>
      </c>
      <c r="E8" s="37">
        <v>9.9</v>
      </c>
      <c r="F8" s="37">
        <v>31.2</v>
      </c>
      <c r="G8" s="89">
        <v>246.8</v>
      </c>
      <c r="H8" s="30">
        <v>284</v>
      </c>
    </row>
    <row r="9" spans="1:14" ht="19.5" customHeight="1" thickBot="1" x14ac:dyDescent="0.3">
      <c r="A9" s="183"/>
      <c r="B9" s="39" t="s">
        <v>21</v>
      </c>
      <c r="C9" s="42">
        <v>180</v>
      </c>
      <c r="D9" s="99">
        <v>0</v>
      </c>
      <c r="E9" s="99">
        <v>0</v>
      </c>
      <c r="F9" s="99">
        <v>10</v>
      </c>
      <c r="G9" s="100">
        <v>43</v>
      </c>
      <c r="H9" s="39">
        <v>713</v>
      </c>
      <c r="I9" s="20"/>
      <c r="J9" s="20"/>
    </row>
    <row r="10" spans="1:14" ht="15.75" customHeight="1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 t="s">
        <v>145</v>
      </c>
      <c r="N10" s="1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C12+C11+C10+C9+C8</f>
        <v>430</v>
      </c>
      <c r="D15" s="33">
        <f t="shared" ref="D15:G15" si="0">D12+D11+D10+D9+D8</f>
        <v>19.799999999999997</v>
      </c>
      <c r="E15" s="33">
        <f t="shared" si="0"/>
        <v>19.600000000000001</v>
      </c>
      <c r="F15" s="33">
        <f t="shared" si="0"/>
        <v>112.4</v>
      </c>
      <c r="G15" s="33">
        <f t="shared" si="0"/>
        <v>675.8</v>
      </c>
      <c r="H15" s="70"/>
    </row>
    <row r="16" spans="1:14" ht="15.75" thickBot="1" x14ac:dyDescent="0.3">
      <c r="A16" s="107" t="s">
        <v>148</v>
      </c>
      <c r="B16" s="53" t="s">
        <v>199</v>
      </c>
      <c r="C16" s="59">
        <v>200</v>
      </c>
      <c r="D16" s="33"/>
      <c r="E16" s="33"/>
      <c r="F16" s="33"/>
      <c r="G16" s="91"/>
      <c r="H16" s="70"/>
    </row>
    <row r="17" spans="1:9" ht="15.75" thickBot="1" x14ac:dyDescent="0.3">
      <c r="A17" s="185"/>
      <c r="B17" s="53" t="s">
        <v>198</v>
      </c>
      <c r="C17" s="59">
        <v>50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6.25" thickBot="1" x14ac:dyDescent="0.3">
      <c r="A19" s="81" t="s">
        <v>149</v>
      </c>
      <c r="B19" s="18"/>
      <c r="C19" s="19">
        <f>C16+C15</f>
        <v>630</v>
      </c>
      <c r="D19" s="19">
        <f t="shared" ref="D19:G19" si="1">D16+D15</f>
        <v>19.799999999999997</v>
      </c>
      <c r="E19" s="19">
        <f t="shared" si="1"/>
        <v>19.600000000000001</v>
      </c>
      <c r="F19" s="19">
        <f t="shared" si="1"/>
        <v>112.4</v>
      </c>
      <c r="G19" s="19">
        <f t="shared" si="1"/>
        <v>675.8</v>
      </c>
      <c r="H19" s="84"/>
    </row>
    <row r="20" spans="1:9" ht="15.75" thickBot="1" x14ac:dyDescent="0.3">
      <c r="A20" s="167"/>
      <c r="B20" s="101"/>
      <c r="C20" s="103"/>
      <c r="D20" s="105"/>
      <c r="E20" s="105"/>
      <c r="F20" s="105"/>
      <c r="G20" s="106"/>
      <c r="H20" s="101"/>
    </row>
    <row r="21" spans="1:9" ht="15" customHeight="1" thickBot="1" x14ac:dyDescent="0.3">
      <c r="A21" s="168"/>
      <c r="B21" s="109" t="s">
        <v>159</v>
      </c>
      <c r="C21" s="110">
        <v>200</v>
      </c>
      <c r="D21" s="99">
        <v>7.35</v>
      </c>
      <c r="E21" s="99">
        <v>5</v>
      </c>
      <c r="F21" s="99">
        <v>9.6</v>
      </c>
      <c r="G21" s="100">
        <v>123</v>
      </c>
      <c r="H21" s="111">
        <v>214</v>
      </c>
    </row>
    <row r="22" spans="1:9" ht="15.75" thickBot="1" x14ac:dyDescent="0.3">
      <c r="A22" s="169"/>
      <c r="B22" s="108" t="s">
        <v>160</v>
      </c>
      <c r="C22" s="102">
        <v>150</v>
      </c>
      <c r="D22" s="37">
        <v>2</v>
      </c>
      <c r="E22" s="37">
        <v>5</v>
      </c>
      <c r="F22" s="37">
        <v>26</v>
      </c>
      <c r="G22" s="89">
        <v>140</v>
      </c>
      <c r="H22" s="30">
        <v>513</v>
      </c>
    </row>
    <row r="23" spans="1:9" ht="15.75" thickBot="1" x14ac:dyDescent="0.3">
      <c r="A23" s="169"/>
      <c r="B23" s="101" t="s">
        <v>195</v>
      </c>
      <c r="C23" s="103">
        <v>80</v>
      </c>
      <c r="D23" s="105">
        <v>11.6</v>
      </c>
      <c r="E23" s="105">
        <v>9.4</v>
      </c>
      <c r="F23" s="105">
        <v>15.8</v>
      </c>
      <c r="G23" s="106">
        <v>198.6</v>
      </c>
      <c r="H23" s="101">
        <v>466</v>
      </c>
    </row>
    <row r="24" spans="1:9" ht="15" customHeight="1" thickBot="1" x14ac:dyDescent="0.3">
      <c r="A24" s="168"/>
      <c r="B24" s="113" t="s">
        <v>157</v>
      </c>
      <c r="C24" s="114">
        <v>180</v>
      </c>
      <c r="D24" s="98">
        <v>0.16</v>
      </c>
      <c r="E24" s="98">
        <v>0</v>
      </c>
      <c r="F24" s="98">
        <v>18.399999999999999</v>
      </c>
      <c r="G24" s="115">
        <v>72.8</v>
      </c>
      <c r="H24" s="116">
        <v>644</v>
      </c>
    </row>
    <row r="25" spans="1:9" ht="15.75" thickBot="1" x14ac:dyDescent="0.3">
      <c r="A25" s="169"/>
      <c r="B25" s="112" t="s">
        <v>46</v>
      </c>
      <c r="C25" s="10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39" t="s">
        <v>161</v>
      </c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C27+C26+C25+C24+C23+C22+C21+C20</f>
        <v>670</v>
      </c>
      <c r="D28" s="19">
        <f t="shared" ref="D28:G28" si="2">D27+D26+D25+D24+D23+D22+D21+D20</f>
        <v>23.560000000000002</v>
      </c>
      <c r="E28" s="19">
        <f t="shared" si="2"/>
        <v>19.408000000000001</v>
      </c>
      <c r="F28" s="19">
        <f t="shared" si="2"/>
        <v>77.349999999999994</v>
      </c>
      <c r="G28" s="19">
        <f t="shared" si="2"/>
        <v>549.02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  <c r="I29" s="20"/>
    </row>
    <row r="30" spans="1:9" ht="15.75" thickBot="1" x14ac:dyDescent="0.3">
      <c r="A30" s="170" t="s">
        <v>136</v>
      </c>
      <c r="B30" s="97" t="s">
        <v>19</v>
      </c>
      <c r="C30" s="98">
        <v>1</v>
      </c>
      <c r="D30" s="99">
        <v>7.52</v>
      </c>
      <c r="E30" s="99">
        <v>13.46</v>
      </c>
      <c r="F30" s="99">
        <v>1.57</v>
      </c>
      <c r="G30" s="100">
        <v>157</v>
      </c>
      <c r="H30" s="86">
        <v>307</v>
      </c>
    </row>
    <row r="31" spans="1:9" ht="15.75" thickBot="1" x14ac:dyDescent="0.3">
      <c r="A31" s="171"/>
      <c r="B31" s="113" t="s">
        <v>46</v>
      </c>
      <c r="C31" s="114">
        <v>60</v>
      </c>
      <c r="D31" s="42">
        <v>2.4500000000000002</v>
      </c>
      <c r="E31" s="42">
        <v>8.0000000000000002E-3</v>
      </c>
      <c r="F31" s="42">
        <v>7.55</v>
      </c>
      <c r="G31" s="90">
        <v>14.62</v>
      </c>
      <c r="H31" s="116"/>
    </row>
    <row r="32" spans="1:9" ht="15.75" thickBot="1" x14ac:dyDescent="0.3">
      <c r="A32" s="171"/>
      <c r="B32" s="97" t="s">
        <v>202</v>
      </c>
      <c r="C32" s="98">
        <v>200</v>
      </c>
      <c r="D32" s="98">
        <v>0.16</v>
      </c>
      <c r="E32" s="98">
        <v>0</v>
      </c>
      <c r="F32" s="98">
        <v>18.399999999999999</v>
      </c>
      <c r="G32" s="115">
        <v>72.8</v>
      </c>
      <c r="H32" s="116">
        <v>644</v>
      </c>
    </row>
    <row r="33" spans="1:8" ht="15.75" thickBot="1" x14ac:dyDescent="0.3">
      <c r="A33" s="172"/>
      <c r="B33" s="97" t="s">
        <v>155</v>
      </c>
      <c r="C33" s="98">
        <v>50</v>
      </c>
      <c r="D33" s="37">
        <v>7.6</v>
      </c>
      <c r="E33" s="37">
        <v>0.8</v>
      </c>
      <c r="F33" s="37">
        <v>49.2</v>
      </c>
      <c r="G33" s="89">
        <v>233</v>
      </c>
      <c r="H33" s="30" t="s">
        <v>145</v>
      </c>
    </row>
    <row r="34" spans="1:8" ht="15.75" thickBot="1" x14ac:dyDescent="0.3">
      <c r="A34" s="92" t="s">
        <v>138</v>
      </c>
      <c r="B34" s="18"/>
      <c r="C34" s="19">
        <f>C31+C30</f>
        <v>61</v>
      </c>
      <c r="D34" s="19">
        <f t="shared" ref="D34:G34" si="3">D31+D30</f>
        <v>9.9699999999999989</v>
      </c>
      <c r="E34" s="19">
        <f t="shared" si="3"/>
        <v>13.468</v>
      </c>
      <c r="F34" s="19">
        <f t="shared" si="3"/>
        <v>9.1199999999999992</v>
      </c>
      <c r="G34" s="19">
        <f t="shared" si="3"/>
        <v>171.62</v>
      </c>
      <c r="H34" s="85"/>
    </row>
    <row r="35" spans="1:8" ht="15.75" thickBot="1" x14ac:dyDescent="0.3">
      <c r="A35" s="93" t="s">
        <v>139</v>
      </c>
      <c r="B35" s="94"/>
      <c r="C35" s="95">
        <f>C34+C28+C19</f>
        <v>1361</v>
      </c>
      <c r="D35" s="95">
        <f>D34+D28+D19</f>
        <v>53.33</v>
      </c>
      <c r="E35" s="95">
        <f>E34+E28+E19</f>
        <v>52.476000000000006</v>
      </c>
      <c r="F35" s="95">
        <f>F34+F28+F19</f>
        <v>198.87</v>
      </c>
      <c r="G35" s="95">
        <f>G34+G28+G19</f>
        <v>1396.44</v>
      </c>
      <c r="H35" s="87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3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K142" s="3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:G2"/>
    <mergeCell ref="A4:A6"/>
    <mergeCell ref="B4:B6"/>
    <mergeCell ref="D4:F4"/>
    <mergeCell ref="G4:G5"/>
    <mergeCell ref="A29:H29"/>
    <mergeCell ref="A30:A33"/>
    <mergeCell ref="H4:H6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rowBreaks count="1" manualBreakCount="1">
    <brk id="30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50"/>
  <sheetViews>
    <sheetView view="pageBreakPreview" topLeftCell="A7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26</v>
      </c>
      <c r="B7" s="7"/>
      <c r="C7" s="24"/>
      <c r="D7" s="8"/>
      <c r="E7" s="8"/>
      <c r="F7" s="8"/>
      <c r="G7" s="88"/>
      <c r="H7" s="16"/>
    </row>
    <row r="8" spans="1:14" ht="15.75" customHeight="1" thickBot="1" x14ac:dyDescent="0.3">
      <c r="A8" s="182" t="s">
        <v>9</v>
      </c>
      <c r="B8" s="30" t="s">
        <v>185</v>
      </c>
      <c r="C8" s="42">
        <v>200</v>
      </c>
      <c r="D8" s="37">
        <v>9.25</v>
      </c>
      <c r="E8" s="37">
        <v>10.78</v>
      </c>
      <c r="F8" s="37">
        <v>34.21</v>
      </c>
      <c r="G8" s="89">
        <v>265.89999999999998</v>
      </c>
      <c r="H8" s="30">
        <v>284</v>
      </c>
    </row>
    <row r="9" spans="1:14" ht="19.5" customHeight="1" thickBot="1" x14ac:dyDescent="0.3">
      <c r="A9" s="183"/>
      <c r="B9" s="39" t="s">
        <v>21</v>
      </c>
      <c r="C9" s="42">
        <v>180</v>
      </c>
      <c r="D9" s="99">
        <v>0</v>
      </c>
      <c r="E9" s="99">
        <v>0</v>
      </c>
      <c r="F9" s="99">
        <v>10</v>
      </c>
      <c r="G9" s="100">
        <v>43</v>
      </c>
      <c r="H9" s="39">
        <v>713</v>
      </c>
      <c r="I9" s="20"/>
      <c r="J9" s="20"/>
    </row>
    <row r="10" spans="1:14" ht="15.75" thickBot="1" x14ac:dyDescent="0.3">
      <c r="A10" s="183"/>
      <c r="B10" s="30" t="s">
        <v>155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 t="s">
        <v>145</v>
      </c>
      <c r="N10" s="1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</row>
    <row r="12" spans="1:14" ht="15.75" customHeight="1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C12+C11+C10+C9+C8</f>
        <v>430</v>
      </c>
      <c r="D15" s="33">
        <f t="shared" ref="D15:G15" si="0">D12+D11+D10+D9+D8</f>
        <v>20.85</v>
      </c>
      <c r="E15" s="33">
        <f t="shared" si="0"/>
        <v>20.48</v>
      </c>
      <c r="F15" s="33">
        <f t="shared" si="0"/>
        <v>115.41</v>
      </c>
      <c r="G15" s="33">
        <f t="shared" si="0"/>
        <v>694.9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>
        <v>0.46</v>
      </c>
      <c r="E16" s="33">
        <v>0</v>
      </c>
      <c r="F16" s="33">
        <v>11.96</v>
      </c>
      <c r="G16" s="91">
        <v>51.75</v>
      </c>
      <c r="H16" s="70"/>
    </row>
    <row r="17" spans="1:9" ht="15.75" thickBot="1" x14ac:dyDescent="0.3">
      <c r="A17" s="185"/>
      <c r="B17" s="53" t="s">
        <v>151</v>
      </c>
      <c r="C17" s="59">
        <v>40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6.25" thickBot="1" x14ac:dyDescent="0.3">
      <c r="A19" s="81" t="s">
        <v>149</v>
      </c>
      <c r="B19" s="138"/>
      <c r="C19" s="139">
        <f>C16+C15</f>
        <v>630</v>
      </c>
      <c r="D19" s="139">
        <f t="shared" ref="D19:G19" si="1">D16+D15</f>
        <v>21.310000000000002</v>
      </c>
      <c r="E19" s="139">
        <f t="shared" si="1"/>
        <v>20.48</v>
      </c>
      <c r="F19" s="139">
        <f t="shared" si="1"/>
        <v>127.37</v>
      </c>
      <c r="G19" s="139">
        <f t="shared" si="1"/>
        <v>746.65</v>
      </c>
      <c r="H19" s="85"/>
    </row>
    <row r="20" spans="1:9" ht="15" customHeight="1" thickBot="1" x14ac:dyDescent="0.3">
      <c r="A20" s="186"/>
      <c r="B20" s="140"/>
      <c r="C20" s="141"/>
      <c r="D20" s="142"/>
      <c r="E20" s="142"/>
      <c r="F20" s="142"/>
      <c r="G20" s="142"/>
      <c r="H20" s="143"/>
    </row>
    <row r="21" spans="1:9" ht="15.75" thickBot="1" x14ac:dyDescent="0.3">
      <c r="A21" s="168"/>
      <c r="B21" s="144" t="s">
        <v>168</v>
      </c>
      <c r="C21" s="103">
        <v>200</v>
      </c>
      <c r="D21" s="105">
        <v>2.2000000000000002</v>
      </c>
      <c r="E21" s="105">
        <v>0.6</v>
      </c>
      <c r="F21" s="105">
        <v>4.9000000000000004</v>
      </c>
      <c r="G21" s="106">
        <v>52</v>
      </c>
      <c r="H21" s="101">
        <v>200</v>
      </c>
    </row>
    <row r="22" spans="1:9" ht="15.75" thickBot="1" x14ac:dyDescent="0.3">
      <c r="A22" s="169"/>
      <c r="B22" s="109" t="s">
        <v>52</v>
      </c>
      <c r="C22" s="110">
        <v>150</v>
      </c>
      <c r="D22" s="99">
        <v>4.78</v>
      </c>
      <c r="E22" s="99">
        <v>4.59</v>
      </c>
      <c r="F22" s="99">
        <v>30.62</v>
      </c>
      <c r="G22" s="100">
        <v>182.95</v>
      </c>
      <c r="H22" s="111">
        <v>519</v>
      </c>
    </row>
    <row r="23" spans="1:9" ht="15.75" thickBot="1" x14ac:dyDescent="0.3">
      <c r="A23" s="169"/>
      <c r="B23" s="145" t="s">
        <v>162</v>
      </c>
      <c r="C23" s="102">
        <v>80</v>
      </c>
      <c r="D23" s="105">
        <v>19.399999999999999</v>
      </c>
      <c r="E23" s="105">
        <v>9.3000000000000007</v>
      </c>
      <c r="F23" s="105">
        <v>7.8</v>
      </c>
      <c r="G23" s="106">
        <v>192</v>
      </c>
      <c r="H23" s="30">
        <v>476</v>
      </c>
    </row>
    <row r="24" spans="1:9" ht="15.75" thickBot="1" x14ac:dyDescent="0.3">
      <c r="A24" s="168"/>
      <c r="B24" s="144" t="s">
        <v>201</v>
      </c>
      <c r="C24" s="120">
        <v>180</v>
      </c>
      <c r="D24" s="121">
        <v>0.14000000000000001</v>
      </c>
      <c r="E24" s="99">
        <v>0.02</v>
      </c>
      <c r="F24" s="99">
        <v>24.43</v>
      </c>
      <c r="G24" s="100">
        <v>96.24</v>
      </c>
      <c r="H24" s="101">
        <v>732</v>
      </c>
    </row>
    <row r="25" spans="1:9" ht="15.75" thickBot="1" x14ac:dyDescent="0.3">
      <c r="A25" s="169"/>
      <c r="B25" s="113" t="s">
        <v>46</v>
      </c>
      <c r="C25" s="114">
        <v>60</v>
      </c>
      <c r="D25" s="42">
        <v>2.4500000000000002</v>
      </c>
      <c r="E25" s="42">
        <v>8.0000000000000002E-3</v>
      </c>
      <c r="F25" s="42">
        <v>7.55</v>
      </c>
      <c r="G25" s="90">
        <v>14.62</v>
      </c>
      <c r="H25" s="116" t="s">
        <v>145</v>
      </c>
    </row>
    <row r="26" spans="1:9" ht="15.75" thickBot="1" x14ac:dyDescent="0.3">
      <c r="A26" s="169"/>
      <c r="B26" s="39"/>
      <c r="C26" s="104"/>
      <c r="D26" s="42"/>
      <c r="E26" s="42"/>
      <c r="F26" s="42"/>
      <c r="G26" s="90"/>
      <c r="H26" s="39"/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C27+C26+C25+C24+C23+C22+C21+C20</f>
        <v>670</v>
      </c>
      <c r="D28" s="19">
        <f t="shared" ref="D28:G28" si="2">D27+D26+D25+D24+D23+D22+D21+D20</f>
        <v>28.97</v>
      </c>
      <c r="E28" s="19">
        <f t="shared" si="2"/>
        <v>14.518000000000001</v>
      </c>
      <c r="F28" s="19">
        <f t="shared" si="2"/>
        <v>75.300000000000011</v>
      </c>
      <c r="G28" s="19">
        <f t="shared" si="2"/>
        <v>537.80999999999995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  <c r="I29" s="20"/>
    </row>
    <row r="30" spans="1:9" ht="15.75" thickBot="1" x14ac:dyDescent="0.3">
      <c r="A30" s="170" t="s">
        <v>136</v>
      </c>
      <c r="B30" s="97" t="s">
        <v>213</v>
      </c>
      <c r="C30" s="98">
        <v>150</v>
      </c>
      <c r="D30" s="99">
        <v>0.54</v>
      </c>
      <c r="E30" s="99">
        <v>2.4700000000000002</v>
      </c>
      <c r="F30" s="99">
        <v>3.37</v>
      </c>
      <c r="G30" s="100">
        <v>36.72</v>
      </c>
      <c r="H30" s="86"/>
    </row>
    <row r="31" spans="1:9" ht="15.75" thickBot="1" x14ac:dyDescent="0.3">
      <c r="A31" s="171"/>
      <c r="B31" s="97" t="s">
        <v>21</v>
      </c>
      <c r="C31" s="98">
        <v>180</v>
      </c>
      <c r="D31" s="99">
        <v>0</v>
      </c>
      <c r="E31" s="99">
        <v>0</v>
      </c>
      <c r="F31" s="99">
        <v>10</v>
      </c>
      <c r="G31" s="100">
        <v>43</v>
      </c>
      <c r="H31" s="86">
        <v>713</v>
      </c>
    </row>
    <row r="32" spans="1:9" ht="15.75" thickBot="1" x14ac:dyDescent="0.3">
      <c r="A32" s="171"/>
      <c r="B32" s="30"/>
      <c r="C32" s="42"/>
      <c r="D32" s="37"/>
      <c r="E32" s="37"/>
      <c r="F32" s="37"/>
      <c r="G32" s="89"/>
      <c r="H32" s="30"/>
    </row>
    <row r="33" spans="1:8" ht="15.75" thickBot="1" x14ac:dyDescent="0.3">
      <c r="A33" s="172"/>
      <c r="B33" s="97"/>
      <c r="C33" s="98"/>
      <c r="D33" s="99"/>
      <c r="E33" s="99"/>
      <c r="F33" s="99"/>
      <c r="G33" s="100"/>
      <c r="H33" s="86"/>
    </row>
    <row r="34" spans="1:8" ht="15.75" thickBot="1" x14ac:dyDescent="0.3">
      <c r="A34" s="92" t="s">
        <v>138</v>
      </c>
      <c r="B34" s="18"/>
      <c r="C34" s="19">
        <f>C32+C31+C30</f>
        <v>330</v>
      </c>
      <c r="D34" s="19">
        <f t="shared" ref="D34:G34" si="3">D32+D31+D30</f>
        <v>0.54</v>
      </c>
      <c r="E34" s="19">
        <f t="shared" si="3"/>
        <v>2.4700000000000002</v>
      </c>
      <c r="F34" s="19">
        <f t="shared" si="3"/>
        <v>13.370000000000001</v>
      </c>
      <c r="G34" s="19">
        <f t="shared" si="3"/>
        <v>79.72</v>
      </c>
      <c r="H34" s="85"/>
    </row>
    <row r="35" spans="1:8" ht="15" customHeight="1" thickBot="1" x14ac:dyDescent="0.3">
      <c r="A35" s="93" t="s">
        <v>139</v>
      </c>
      <c r="B35" s="94"/>
      <c r="C35" s="95">
        <f>C34+C28+C19</f>
        <v>1630</v>
      </c>
      <c r="D35" s="95">
        <f>D34+D28+D19</f>
        <v>50.82</v>
      </c>
      <c r="E35" s="95">
        <f>E34+E28+E19</f>
        <v>37.468000000000004</v>
      </c>
      <c r="F35" s="95">
        <f>F34+F28+F19</f>
        <v>216.04000000000002</v>
      </c>
      <c r="G35" s="95">
        <f>G34+G28+G19</f>
        <v>1364.1799999999998</v>
      </c>
      <c r="H35" s="87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3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K142" s="3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9:H29"/>
    <mergeCell ref="A30:A33"/>
    <mergeCell ref="H4:H6"/>
    <mergeCell ref="A2:G2"/>
    <mergeCell ref="A4:A6"/>
    <mergeCell ref="B4:B6"/>
    <mergeCell ref="D4:F4"/>
    <mergeCell ref="G4:G5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rowBreaks count="1" manualBreakCount="1">
    <brk id="30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0"/>
  <sheetViews>
    <sheetView view="pageBreakPreview" zoomScaleSheetLayoutView="100" workbookViewId="0">
      <selection activeCell="A35" sqref="A1:XFD35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47" t="s">
        <v>147</v>
      </c>
      <c r="B2" s="147"/>
      <c r="C2" s="147"/>
      <c r="D2" s="147"/>
      <c r="E2" s="147"/>
      <c r="F2" s="147"/>
      <c r="G2" s="147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customHeight="1" thickBot="1" x14ac:dyDescent="0.3">
      <c r="A4" s="164" t="s">
        <v>132</v>
      </c>
      <c r="B4" s="179" t="s">
        <v>0</v>
      </c>
      <c r="C4" s="78"/>
      <c r="D4" s="173" t="s">
        <v>135</v>
      </c>
      <c r="E4" s="174"/>
      <c r="F4" s="174"/>
      <c r="G4" s="164" t="s">
        <v>134</v>
      </c>
      <c r="H4" s="179" t="s">
        <v>131</v>
      </c>
    </row>
    <row r="5" spans="1:14" ht="26.25" thickBot="1" x14ac:dyDescent="0.3">
      <c r="A5" s="165"/>
      <c r="B5" s="180"/>
      <c r="C5" s="80" t="s">
        <v>133</v>
      </c>
      <c r="D5" s="2" t="s">
        <v>2</v>
      </c>
      <c r="E5" s="2" t="s">
        <v>3</v>
      </c>
      <c r="F5" s="76" t="s">
        <v>4</v>
      </c>
      <c r="G5" s="175"/>
      <c r="H5" s="180"/>
    </row>
    <row r="6" spans="1:14" ht="15.75" customHeight="1" thickBot="1" x14ac:dyDescent="0.3">
      <c r="A6" s="166"/>
      <c r="B6" s="181"/>
      <c r="C6" s="42" t="s">
        <v>6</v>
      </c>
      <c r="D6" s="2" t="s">
        <v>6</v>
      </c>
      <c r="E6" s="2" t="s">
        <v>6</v>
      </c>
      <c r="F6" s="76" t="s">
        <v>6</v>
      </c>
      <c r="G6" s="79" t="s">
        <v>7</v>
      </c>
      <c r="H6" s="181"/>
    </row>
    <row r="7" spans="1:14" ht="26.25" thickBot="1" x14ac:dyDescent="0.3">
      <c r="A7" s="82" t="s">
        <v>31</v>
      </c>
      <c r="B7" s="7"/>
      <c r="C7" s="24"/>
      <c r="D7" s="8"/>
      <c r="E7" s="8"/>
      <c r="F7" s="8"/>
      <c r="G7" s="88"/>
      <c r="H7" s="16"/>
    </row>
    <row r="8" spans="1:14" ht="15.75" thickBot="1" x14ac:dyDescent="0.3">
      <c r="A8" s="182" t="s">
        <v>9</v>
      </c>
      <c r="B8" s="30" t="s">
        <v>207</v>
      </c>
      <c r="C8" s="42">
        <v>200</v>
      </c>
      <c r="D8" s="37">
        <v>7.4</v>
      </c>
      <c r="E8" s="37">
        <v>9.31</v>
      </c>
      <c r="F8" s="37">
        <v>28.8</v>
      </c>
      <c r="G8" s="89">
        <v>226</v>
      </c>
      <c r="H8" s="30">
        <v>181</v>
      </c>
    </row>
    <row r="9" spans="1:14" ht="19.5" customHeight="1" thickBot="1" x14ac:dyDescent="0.3">
      <c r="A9" s="183"/>
      <c r="B9" s="39" t="s">
        <v>21</v>
      </c>
      <c r="C9" s="42">
        <v>180</v>
      </c>
      <c r="D9" s="42">
        <v>0.1</v>
      </c>
      <c r="E9" s="42">
        <v>7.4999999999999997E-3</v>
      </c>
      <c r="F9" s="42">
        <v>1.36</v>
      </c>
      <c r="G9" s="90">
        <v>45.11</v>
      </c>
      <c r="H9" s="39">
        <v>714</v>
      </c>
      <c r="I9" s="20"/>
      <c r="J9" s="20"/>
    </row>
    <row r="10" spans="1:14" ht="19.5" customHeight="1" thickBot="1" x14ac:dyDescent="0.3">
      <c r="A10" s="183"/>
      <c r="B10" s="30" t="s">
        <v>141</v>
      </c>
      <c r="C10" s="42">
        <v>40</v>
      </c>
      <c r="D10" s="37">
        <v>7.6</v>
      </c>
      <c r="E10" s="37">
        <v>0.8</v>
      </c>
      <c r="F10" s="37">
        <v>49.2</v>
      </c>
      <c r="G10" s="89">
        <v>233</v>
      </c>
      <c r="H10" s="30"/>
      <c r="I10" s="20"/>
      <c r="J10" s="20"/>
    </row>
    <row r="11" spans="1:14" ht="15.75" thickBot="1" x14ac:dyDescent="0.3">
      <c r="A11" s="183"/>
      <c r="B11" s="30" t="s">
        <v>143</v>
      </c>
      <c r="C11" s="42">
        <v>10</v>
      </c>
      <c r="D11" s="37">
        <v>4</v>
      </c>
      <c r="E11" s="37">
        <v>8.9</v>
      </c>
      <c r="F11" s="37">
        <v>22</v>
      </c>
      <c r="G11" s="89">
        <v>153</v>
      </c>
      <c r="H11" s="30">
        <v>32</v>
      </c>
      <c r="N11" s="10"/>
    </row>
    <row r="12" spans="1:14" ht="15.75" thickBot="1" x14ac:dyDescent="0.3">
      <c r="A12" s="183"/>
      <c r="B12" s="30"/>
      <c r="C12" s="42"/>
      <c r="D12" s="37"/>
      <c r="E12" s="37"/>
      <c r="F12" s="37"/>
      <c r="G12" s="89"/>
      <c r="H12" s="30"/>
    </row>
    <row r="13" spans="1:14" ht="15.75" thickBot="1" x14ac:dyDescent="0.3">
      <c r="A13" s="183"/>
      <c r="B13" s="30"/>
      <c r="C13" s="42"/>
      <c r="D13" s="37"/>
      <c r="E13" s="37"/>
      <c r="F13" s="37"/>
      <c r="G13" s="89"/>
      <c r="H13" s="30"/>
    </row>
    <row r="14" spans="1:14" ht="15.75" thickBot="1" x14ac:dyDescent="0.3">
      <c r="A14" s="183"/>
      <c r="B14" s="30"/>
      <c r="C14" s="42"/>
      <c r="D14" s="37"/>
      <c r="E14" s="37"/>
      <c r="F14" s="37"/>
      <c r="G14" s="89"/>
      <c r="H14" s="30"/>
    </row>
    <row r="15" spans="1:14" ht="15.75" thickBot="1" x14ac:dyDescent="0.3">
      <c r="A15" s="184"/>
      <c r="B15" s="53" t="s">
        <v>15</v>
      </c>
      <c r="C15" s="33">
        <f>C11+C10+C9+C8</f>
        <v>430</v>
      </c>
      <c r="D15" s="33">
        <f t="shared" ref="D15:G15" si="0">D11+D10+D9+D8</f>
        <v>19.100000000000001</v>
      </c>
      <c r="E15" s="33">
        <f t="shared" si="0"/>
        <v>19.017500000000002</v>
      </c>
      <c r="F15" s="33">
        <f t="shared" si="0"/>
        <v>101.36</v>
      </c>
      <c r="G15" s="33">
        <f t="shared" si="0"/>
        <v>657.11</v>
      </c>
      <c r="H15" s="70"/>
    </row>
    <row r="16" spans="1:14" ht="15.75" thickBot="1" x14ac:dyDescent="0.3">
      <c r="A16" s="107" t="s">
        <v>148</v>
      </c>
      <c r="B16" s="53" t="s">
        <v>35</v>
      </c>
      <c r="C16" s="59">
        <v>200</v>
      </c>
      <c r="D16" s="33"/>
      <c r="E16" s="33"/>
      <c r="F16" s="33"/>
      <c r="G16" s="91"/>
      <c r="H16" s="70"/>
    </row>
    <row r="17" spans="1:9" ht="15.75" thickBot="1" x14ac:dyDescent="0.3">
      <c r="A17" s="185"/>
      <c r="B17" s="53" t="s">
        <v>196</v>
      </c>
      <c r="C17" s="59">
        <v>30</v>
      </c>
      <c r="D17" s="33"/>
      <c r="E17" s="33"/>
      <c r="F17" s="33"/>
      <c r="G17" s="77"/>
      <c r="H17" s="96"/>
    </row>
    <row r="18" spans="1:9" ht="15.75" thickBot="1" x14ac:dyDescent="0.3">
      <c r="A18" s="184"/>
      <c r="B18" s="74"/>
      <c r="C18" s="59"/>
      <c r="D18" s="33"/>
      <c r="E18" s="33"/>
      <c r="F18" s="33"/>
      <c r="G18" s="77"/>
      <c r="H18" s="96"/>
    </row>
    <row r="19" spans="1:9" ht="26.25" thickBot="1" x14ac:dyDescent="0.3">
      <c r="A19" s="81" t="s">
        <v>149</v>
      </c>
      <c r="B19" s="18"/>
      <c r="C19" s="19">
        <f>C17+C16+C15</f>
        <v>660</v>
      </c>
      <c r="D19" s="19">
        <f t="shared" ref="D19:G19" si="1">D17+D16+D15</f>
        <v>19.100000000000001</v>
      </c>
      <c r="E19" s="19">
        <f t="shared" si="1"/>
        <v>19.017500000000002</v>
      </c>
      <c r="F19" s="19">
        <f t="shared" si="1"/>
        <v>101.36</v>
      </c>
      <c r="G19" s="19">
        <f t="shared" si="1"/>
        <v>657.11</v>
      </c>
      <c r="H19" s="84"/>
    </row>
    <row r="20" spans="1:9" ht="15" customHeight="1" thickBot="1" x14ac:dyDescent="0.3">
      <c r="A20" s="167"/>
      <c r="B20" s="101" t="s">
        <v>203</v>
      </c>
      <c r="C20" s="103">
        <v>70</v>
      </c>
      <c r="D20" s="105">
        <v>0.4</v>
      </c>
      <c r="E20" s="105">
        <v>2.8</v>
      </c>
      <c r="F20" s="105">
        <v>2.8</v>
      </c>
      <c r="G20" s="106">
        <v>38.799999999999997</v>
      </c>
      <c r="H20" s="101">
        <v>108</v>
      </c>
    </row>
    <row r="21" spans="1:9" ht="15.75" thickBot="1" x14ac:dyDescent="0.3">
      <c r="A21" s="168"/>
      <c r="B21" s="109" t="s">
        <v>186</v>
      </c>
      <c r="C21" s="110">
        <v>200</v>
      </c>
      <c r="D21" s="99">
        <v>2.23</v>
      </c>
      <c r="E21" s="99">
        <v>6.4</v>
      </c>
      <c r="F21" s="99">
        <v>9.9</v>
      </c>
      <c r="G21" s="100">
        <v>113</v>
      </c>
      <c r="H21" s="111">
        <v>160</v>
      </c>
    </row>
    <row r="22" spans="1:9" ht="15.75" thickBot="1" x14ac:dyDescent="0.3">
      <c r="A22" s="169"/>
      <c r="B22" s="108" t="s">
        <v>146</v>
      </c>
      <c r="C22" s="102">
        <v>150</v>
      </c>
      <c r="D22" s="37">
        <v>13.9</v>
      </c>
      <c r="E22" s="37">
        <v>1.4</v>
      </c>
      <c r="F22" s="37">
        <v>3.2</v>
      </c>
      <c r="G22" s="89">
        <v>100</v>
      </c>
      <c r="H22" s="30">
        <v>525</v>
      </c>
    </row>
    <row r="23" spans="1:9" ht="15.75" thickBot="1" x14ac:dyDescent="0.3">
      <c r="A23" s="169"/>
      <c r="B23" s="101" t="s">
        <v>187</v>
      </c>
      <c r="C23" s="103">
        <v>60</v>
      </c>
      <c r="D23" s="105">
        <v>11.5</v>
      </c>
      <c r="E23" s="105">
        <v>4.0999999999999996</v>
      </c>
      <c r="F23" s="105">
        <v>8.4</v>
      </c>
      <c r="G23" s="106">
        <v>109</v>
      </c>
      <c r="H23" s="101">
        <v>473</v>
      </c>
    </row>
    <row r="24" spans="1:9" ht="15.75" thickBot="1" x14ac:dyDescent="0.3">
      <c r="A24" s="168"/>
      <c r="B24" s="113" t="s">
        <v>164</v>
      </c>
      <c r="C24" s="114">
        <v>30</v>
      </c>
      <c r="D24" s="98">
        <v>0.87</v>
      </c>
      <c r="E24" s="98">
        <v>1.17</v>
      </c>
      <c r="F24" s="98">
        <v>7.91</v>
      </c>
      <c r="G24" s="115">
        <v>36.33</v>
      </c>
      <c r="H24" s="116">
        <v>572</v>
      </c>
    </row>
    <row r="25" spans="1:9" ht="15.75" thickBot="1" x14ac:dyDescent="0.3">
      <c r="A25" s="169"/>
      <c r="B25" s="112" t="s">
        <v>153</v>
      </c>
      <c r="C25" s="104">
        <v>180</v>
      </c>
      <c r="D25" s="98">
        <v>0.14000000000000001</v>
      </c>
      <c r="E25" s="98">
        <v>4.0000000000000001E-3</v>
      </c>
      <c r="F25" s="98">
        <v>27.5</v>
      </c>
      <c r="G25" s="115">
        <v>110.8</v>
      </c>
      <c r="H25" s="39">
        <v>645</v>
      </c>
    </row>
    <row r="26" spans="1:9" ht="15.75" thickBot="1" x14ac:dyDescent="0.3">
      <c r="A26" s="169"/>
      <c r="B26" s="39" t="s">
        <v>46</v>
      </c>
      <c r="C26" s="104">
        <v>60</v>
      </c>
      <c r="D26" s="42">
        <v>2.4500000000000002</v>
      </c>
      <c r="E26" s="42">
        <v>8.0000000000000002E-3</v>
      </c>
      <c r="F26" s="42">
        <v>7.55</v>
      </c>
      <c r="G26" s="90">
        <v>14.62</v>
      </c>
      <c r="H26" s="39" t="s">
        <v>145</v>
      </c>
    </row>
    <row r="27" spans="1:9" ht="15.75" thickBot="1" x14ac:dyDescent="0.3">
      <c r="A27" s="169"/>
      <c r="B27" s="30"/>
      <c r="C27" s="102"/>
      <c r="D27" s="37"/>
      <c r="E27" s="37"/>
      <c r="F27" s="37"/>
      <c r="G27" s="89"/>
      <c r="H27" s="30"/>
    </row>
    <row r="28" spans="1:9" ht="15.75" thickBot="1" x14ac:dyDescent="0.3">
      <c r="A28" s="92" t="s">
        <v>137</v>
      </c>
      <c r="B28" s="18"/>
      <c r="C28" s="19">
        <f>C26+C25+C24+C23+C22+C21+C20</f>
        <v>750</v>
      </c>
      <c r="D28" s="19">
        <f t="shared" ref="D28:G28" si="2">D26+D25+D24+D23+D22+D21+D20</f>
        <v>31.49</v>
      </c>
      <c r="E28" s="19">
        <f t="shared" si="2"/>
        <v>15.882000000000001</v>
      </c>
      <c r="F28" s="19">
        <f t="shared" si="2"/>
        <v>67.259999999999991</v>
      </c>
      <c r="G28" s="19">
        <f t="shared" si="2"/>
        <v>522.54999999999995</v>
      </c>
      <c r="H28" s="83"/>
    </row>
    <row r="29" spans="1:9" ht="15.75" thickBot="1" x14ac:dyDescent="0.3">
      <c r="A29" s="176"/>
      <c r="B29" s="177"/>
      <c r="C29" s="177"/>
      <c r="D29" s="177"/>
      <c r="E29" s="177"/>
      <c r="F29" s="177"/>
      <c r="G29" s="177"/>
      <c r="H29" s="178"/>
      <c r="I29" s="20"/>
    </row>
    <row r="30" spans="1:9" ht="15.75" thickBot="1" x14ac:dyDescent="0.3">
      <c r="A30" s="170" t="s">
        <v>136</v>
      </c>
      <c r="B30" s="97" t="s">
        <v>165</v>
      </c>
      <c r="C30" s="98">
        <v>70</v>
      </c>
      <c r="D30" s="99">
        <v>6.41</v>
      </c>
      <c r="E30" s="99">
        <v>5.71</v>
      </c>
      <c r="F30" s="99">
        <v>28</v>
      </c>
      <c r="G30" s="100">
        <v>209.06</v>
      </c>
      <c r="H30" s="86"/>
    </row>
    <row r="31" spans="1:9" ht="15.75" thickBot="1" x14ac:dyDescent="0.3">
      <c r="A31" s="171"/>
      <c r="B31" s="97" t="s">
        <v>21</v>
      </c>
      <c r="C31" s="98">
        <v>200</v>
      </c>
      <c r="D31" s="99"/>
      <c r="E31" s="99"/>
      <c r="F31" s="99"/>
      <c r="G31" s="100"/>
      <c r="H31" s="86" t="s">
        <v>145</v>
      </c>
    </row>
    <row r="32" spans="1:9" ht="15.75" thickBot="1" x14ac:dyDescent="0.3">
      <c r="A32" s="171"/>
      <c r="B32" s="97"/>
      <c r="C32" s="98"/>
      <c r="D32" s="99"/>
      <c r="E32" s="99"/>
      <c r="F32" s="99"/>
      <c r="G32" s="100"/>
      <c r="H32" s="86"/>
    </row>
    <row r="33" spans="1:8" ht="15.75" thickBot="1" x14ac:dyDescent="0.3">
      <c r="A33" s="172"/>
      <c r="B33" s="30"/>
      <c r="C33" s="42"/>
      <c r="D33" s="37"/>
      <c r="E33" s="37"/>
      <c r="F33" s="37"/>
      <c r="G33" s="89"/>
      <c r="H33" s="86"/>
    </row>
    <row r="34" spans="1:8" ht="15.75" thickBot="1" x14ac:dyDescent="0.3">
      <c r="A34" s="92" t="s">
        <v>138</v>
      </c>
      <c r="B34" s="18"/>
      <c r="C34" s="19">
        <f>C31+C30</f>
        <v>270</v>
      </c>
      <c r="D34" s="19">
        <f t="shared" ref="D34:G34" si="3">D31+D30</f>
        <v>6.41</v>
      </c>
      <c r="E34" s="19">
        <f t="shared" si="3"/>
        <v>5.71</v>
      </c>
      <c r="F34" s="19">
        <f t="shared" si="3"/>
        <v>28</v>
      </c>
      <c r="G34" s="19">
        <f t="shared" si="3"/>
        <v>209.06</v>
      </c>
      <c r="H34" s="85"/>
    </row>
    <row r="35" spans="1:8" ht="17.25" customHeight="1" thickBot="1" x14ac:dyDescent="0.3">
      <c r="A35" s="93" t="s">
        <v>139</v>
      </c>
      <c r="B35" s="94"/>
      <c r="C35" s="95">
        <f>C34+C28+C19</f>
        <v>1680</v>
      </c>
      <c r="D35" s="95">
        <f>D34+D28+D19</f>
        <v>57</v>
      </c>
      <c r="E35" s="95">
        <f>E34+E28+E19</f>
        <v>40.609500000000004</v>
      </c>
      <c r="F35" s="95">
        <f>F34+F28+F19</f>
        <v>196.62</v>
      </c>
      <c r="G35" s="95">
        <f>G34+G28+G19</f>
        <v>1388.7199999999998</v>
      </c>
      <c r="H35" s="87"/>
    </row>
    <row r="36" spans="1:8" x14ac:dyDescent="0.25">
      <c r="C36"/>
      <c r="D36"/>
      <c r="E36"/>
      <c r="F36"/>
      <c r="G36"/>
    </row>
    <row r="37" spans="1:8" x14ac:dyDescent="0.25">
      <c r="C37"/>
      <c r="D37"/>
      <c r="E37"/>
      <c r="F37"/>
      <c r="G37"/>
    </row>
    <row r="38" spans="1:8" x14ac:dyDescent="0.25">
      <c r="C38"/>
      <c r="D38"/>
      <c r="E38"/>
      <c r="F38"/>
      <c r="G38"/>
    </row>
    <row r="39" spans="1:8" x14ac:dyDescent="0.25">
      <c r="C39"/>
      <c r="D39"/>
      <c r="E39"/>
      <c r="F39"/>
      <c r="G39"/>
    </row>
    <row r="40" spans="1:8" ht="19.5" customHeight="1" x14ac:dyDescent="0.25">
      <c r="C40"/>
      <c r="D40"/>
      <c r="E40"/>
      <c r="F40"/>
      <c r="G40"/>
    </row>
    <row r="41" spans="1:8" ht="17.25" customHeight="1" x14ac:dyDescent="0.25">
      <c r="C41"/>
      <c r="D41"/>
      <c r="E41"/>
      <c r="F41"/>
      <c r="G41"/>
    </row>
    <row r="42" spans="1:8" x14ac:dyDescent="0.25">
      <c r="C42"/>
      <c r="D42"/>
      <c r="E42"/>
      <c r="F42"/>
      <c r="G42"/>
    </row>
    <row r="43" spans="1:8" x14ac:dyDescent="0.25">
      <c r="C43"/>
      <c r="D43"/>
      <c r="E43"/>
      <c r="F43"/>
      <c r="G43"/>
    </row>
    <row r="44" spans="1:8" ht="20.25" customHeight="1" x14ac:dyDescent="0.25">
      <c r="C44"/>
      <c r="D44"/>
      <c r="E44"/>
      <c r="F44"/>
      <c r="G44"/>
    </row>
    <row r="45" spans="1:8" ht="20.25" customHeight="1" x14ac:dyDescent="0.25">
      <c r="C45"/>
      <c r="D45"/>
      <c r="E45"/>
      <c r="F45"/>
      <c r="G45"/>
    </row>
    <row r="46" spans="1:8" ht="19.5" customHeight="1" x14ac:dyDescent="0.25">
      <c r="C46"/>
      <c r="D46"/>
      <c r="E46"/>
      <c r="F46"/>
      <c r="G46"/>
    </row>
    <row r="47" spans="1:8" x14ac:dyDescent="0.25">
      <c r="C47"/>
      <c r="D47"/>
      <c r="E47"/>
      <c r="F47"/>
      <c r="G47"/>
    </row>
    <row r="48" spans="1:8" ht="18" customHeight="1" x14ac:dyDescent="0.25">
      <c r="C48"/>
      <c r="D48"/>
      <c r="E48"/>
      <c r="F48"/>
      <c r="G48"/>
    </row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3:13" x14ac:dyDescent="0.25">
      <c r="C113"/>
      <c r="D113"/>
      <c r="E113"/>
      <c r="F113"/>
      <c r="G113"/>
    </row>
    <row r="114" spans="3:13" x14ac:dyDescent="0.25">
      <c r="C114"/>
      <c r="D114"/>
      <c r="E114"/>
      <c r="F114"/>
      <c r="G114"/>
    </row>
    <row r="115" spans="3:13" x14ac:dyDescent="0.25">
      <c r="C115"/>
      <c r="D115"/>
      <c r="E115"/>
      <c r="F115"/>
      <c r="G115"/>
    </row>
    <row r="116" spans="3:13" x14ac:dyDescent="0.25">
      <c r="C116"/>
      <c r="D116"/>
      <c r="E116"/>
      <c r="F116"/>
      <c r="G116"/>
    </row>
    <row r="117" spans="3:13" x14ac:dyDescent="0.25">
      <c r="C117"/>
      <c r="D117"/>
      <c r="E117"/>
      <c r="F117"/>
      <c r="G117"/>
    </row>
    <row r="118" spans="3:13" x14ac:dyDescent="0.25">
      <c r="C118"/>
      <c r="D118"/>
      <c r="E118"/>
      <c r="F118"/>
      <c r="G118"/>
    </row>
    <row r="119" spans="3:13" x14ac:dyDescent="0.25">
      <c r="C119"/>
      <c r="D119"/>
      <c r="E119"/>
      <c r="F119"/>
      <c r="G119"/>
    </row>
    <row r="120" spans="3:13" x14ac:dyDescent="0.25">
      <c r="C120"/>
      <c r="D120"/>
      <c r="E120"/>
      <c r="F120"/>
      <c r="G120"/>
    </row>
    <row r="121" spans="3:13" ht="17.25" customHeight="1" x14ac:dyDescent="0.25">
      <c r="C121"/>
      <c r="D121"/>
      <c r="E121"/>
      <c r="F121"/>
      <c r="G121"/>
      <c r="L121" s="21"/>
      <c r="M121" s="22"/>
    </row>
    <row r="122" spans="3:13" x14ac:dyDescent="0.25">
      <c r="C122"/>
      <c r="D122"/>
      <c r="E122"/>
      <c r="F122"/>
      <c r="G122"/>
      <c r="L122" s="21"/>
      <c r="M122" s="22"/>
    </row>
    <row r="123" spans="3:13" x14ac:dyDescent="0.25">
      <c r="C123"/>
      <c r="D123"/>
      <c r="E123"/>
      <c r="F123"/>
      <c r="G123"/>
    </row>
    <row r="124" spans="3:13" x14ac:dyDescent="0.25">
      <c r="C124"/>
      <c r="D124"/>
      <c r="E124"/>
      <c r="F124"/>
      <c r="G124"/>
    </row>
    <row r="125" spans="3:13" x14ac:dyDescent="0.25">
      <c r="C125"/>
      <c r="D125"/>
      <c r="E125"/>
      <c r="F125"/>
      <c r="G125"/>
    </row>
    <row r="126" spans="3:13" x14ac:dyDescent="0.25">
      <c r="C126"/>
      <c r="D126"/>
      <c r="E126"/>
      <c r="F126"/>
      <c r="G126"/>
    </row>
    <row r="127" spans="3:13" x14ac:dyDescent="0.25">
      <c r="C127"/>
      <c r="D127"/>
      <c r="E127"/>
      <c r="F127"/>
      <c r="G127"/>
      <c r="M127" s="20"/>
    </row>
    <row r="128" spans="3:13" x14ac:dyDescent="0.25">
      <c r="C128"/>
      <c r="D128"/>
      <c r="E128"/>
      <c r="F128"/>
      <c r="G128"/>
      <c r="I128" s="29"/>
      <c r="M128" s="20"/>
    </row>
    <row r="129" spans="2:13" x14ac:dyDescent="0.25">
      <c r="C129"/>
      <c r="D129"/>
      <c r="E129"/>
      <c r="F129"/>
      <c r="G129"/>
      <c r="I129" s="29"/>
      <c r="M129" s="20"/>
    </row>
    <row r="130" spans="2:13" x14ac:dyDescent="0.25">
      <c r="C130"/>
      <c r="D130"/>
      <c r="E130"/>
      <c r="F130"/>
      <c r="G130"/>
      <c r="I130" s="29"/>
      <c r="M130" s="20"/>
    </row>
    <row r="131" spans="2:13" x14ac:dyDescent="0.25">
      <c r="C131"/>
      <c r="D131"/>
      <c r="E131"/>
      <c r="F131"/>
      <c r="G131"/>
      <c r="I131" s="29"/>
      <c r="M131" s="20"/>
    </row>
    <row r="132" spans="2:13" x14ac:dyDescent="0.25"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C134" s="28"/>
      <c r="D134" s="55"/>
      <c r="E134" s="55"/>
      <c r="F134" s="55"/>
      <c r="G134" s="55"/>
      <c r="H134" s="23"/>
      <c r="I134" s="29"/>
      <c r="M134" s="23"/>
    </row>
    <row r="135" spans="2:13" x14ac:dyDescent="0.25">
      <c r="B135" s="29"/>
      <c r="C135" s="28"/>
      <c r="D135" s="56"/>
      <c r="E135" s="56"/>
      <c r="F135" s="56"/>
      <c r="G135" s="56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0"/>
    </row>
    <row r="140" spans="2:13" x14ac:dyDescent="0.25">
      <c r="B140" s="29"/>
      <c r="C140" s="57"/>
      <c r="D140" s="55"/>
      <c r="E140" s="55"/>
      <c r="F140" s="55"/>
      <c r="G140" s="55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C142" s="57"/>
      <c r="D142" s="55"/>
      <c r="E142" s="55"/>
      <c r="F142" s="55"/>
      <c r="G142" s="55"/>
      <c r="H142" s="29"/>
      <c r="I142" s="29"/>
      <c r="K142" s="36"/>
    </row>
    <row r="143" spans="2:13" x14ac:dyDescent="0.25">
      <c r="B143" s="29"/>
      <c r="D143" s="55"/>
      <c r="E143" s="55"/>
      <c r="F143" s="55"/>
      <c r="G143" s="55"/>
      <c r="H143" s="29"/>
      <c r="I143" s="29"/>
      <c r="K143" s="20"/>
    </row>
    <row r="144" spans="2:13" x14ac:dyDescent="0.25">
      <c r="B144" s="29"/>
      <c r="C144" s="57"/>
      <c r="D144" s="55"/>
      <c r="E144" s="55"/>
      <c r="F144" s="55"/>
      <c r="G144" s="55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  <row r="146" spans="2:13" x14ac:dyDescent="0.25">
      <c r="B146" s="29"/>
      <c r="D146" s="54"/>
      <c r="E146" s="54"/>
      <c r="F146" s="54"/>
      <c r="G146" s="54"/>
      <c r="H146" s="29"/>
    </row>
    <row r="147" spans="2:13" x14ac:dyDescent="0.25">
      <c r="B147" s="29"/>
      <c r="D147" s="54"/>
      <c r="E147" s="54"/>
      <c r="F147" s="54"/>
      <c r="G147" s="54"/>
      <c r="H147" s="29"/>
    </row>
    <row r="148" spans="2:13" x14ac:dyDescent="0.25">
      <c r="B148" s="29"/>
      <c r="D148" s="54"/>
      <c r="E148" s="54"/>
      <c r="F148" s="54"/>
      <c r="G148" s="54"/>
      <c r="H148" s="29"/>
    </row>
    <row r="149" spans="2:13" x14ac:dyDescent="0.25">
      <c r="B149" s="29"/>
      <c r="D149" s="54"/>
      <c r="E149" s="54"/>
      <c r="F149" s="54"/>
      <c r="G149" s="54"/>
      <c r="H149" s="29"/>
    </row>
    <row r="150" spans="2:13" x14ac:dyDescent="0.25">
      <c r="B150" s="29"/>
      <c r="D150" s="54"/>
      <c r="E150" s="54"/>
      <c r="F150" s="54"/>
      <c r="G150" s="54"/>
      <c r="H150" s="29"/>
    </row>
  </sheetData>
  <mergeCells count="11">
    <mergeCell ref="A29:H29"/>
    <mergeCell ref="A30:A33"/>
    <mergeCell ref="A2:G2"/>
    <mergeCell ref="A4:A6"/>
    <mergeCell ref="B4:B6"/>
    <mergeCell ref="D4:F4"/>
    <mergeCell ref="G4:G5"/>
    <mergeCell ref="H4:H6"/>
    <mergeCell ref="A8:A15"/>
    <mergeCell ref="A17:A18"/>
    <mergeCell ref="A20:A27"/>
  </mergeCells>
  <pageMargins left="0.19685039370078741" right="0.19685039370078741" top="0.19685039370078741" bottom="0.19685039370078741" header="0.31496062992125984" footer="0.31496062992125984"/>
  <pageSetup paperSize="9" scale="29" orientation="landscape" r:id="rId1"/>
  <rowBreaks count="1" manualBreakCount="1">
    <brk id="30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1-11 завтраки</vt:lpstr>
      <vt:lpstr>1-4  обеды </vt:lpstr>
      <vt:lpstr>5-11 обеды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осень зима титульный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2023-09-13T09:57:45Z</dcterms:modified>
</cp:coreProperties>
</file>